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20730" windowHeight="9795"/>
  </bookViews>
  <sheets>
    <sheet name="planilha" sheetId="1" r:id="rId1"/>
    <sheet name="cronograma" sheetId="2" r:id="rId2"/>
  </sheets>
  <definedNames>
    <definedName name="_xlnm.Print_Area" localSheetId="1">cronograma!$A$1:$J$56</definedName>
    <definedName name="_xlnm.Print_Area" localSheetId="0">planilha!$A$1:$J$285</definedName>
    <definedName name="_xlnm.Print_Titles" localSheetId="1">cronograma!$10:$10</definedName>
    <definedName name="_xlnm.Print_Titles" localSheetId="0">planilha!$10:$10</definedName>
  </definedNames>
  <calcPr calcId="125725"/>
</workbook>
</file>

<file path=xl/calcChain.xml><?xml version="1.0" encoding="utf-8"?>
<calcChain xmlns="http://schemas.openxmlformats.org/spreadsheetml/2006/main">
  <c r="E46" i="2"/>
  <c r="F46" s="1"/>
  <c r="G46" s="1"/>
  <c r="H46" s="1"/>
  <c r="I46" s="1"/>
  <c r="J46" s="1"/>
  <c r="E41"/>
  <c r="F41"/>
  <c r="G41"/>
  <c r="H41"/>
  <c r="I41"/>
  <c r="J41"/>
  <c r="C41"/>
  <c r="D25" s="1"/>
  <c r="I254" i="1"/>
  <c r="I252"/>
  <c r="I251"/>
  <c r="I250"/>
  <c r="I249"/>
  <c r="I248"/>
  <c r="I269"/>
  <c r="I267"/>
  <c r="I266"/>
  <c r="I265"/>
  <c r="I264"/>
  <c r="I263"/>
  <c r="I262"/>
  <c r="I260"/>
  <c r="I259"/>
  <c r="I258"/>
  <c r="I257"/>
  <c r="I256"/>
  <c r="I255"/>
  <c r="I246"/>
  <c r="I245"/>
  <c r="I244"/>
  <c r="I243"/>
  <c r="I242"/>
  <c r="I241"/>
  <c r="I240"/>
  <c r="I239"/>
  <c r="I238"/>
  <c r="I237"/>
  <c r="I236"/>
  <c r="I235"/>
  <c r="I234"/>
  <c r="I232"/>
  <c r="I231"/>
  <c r="I230"/>
  <c r="I229"/>
  <c r="I228"/>
  <c r="I227"/>
  <c r="I226"/>
  <c r="I225"/>
  <c r="I224"/>
  <c r="I223"/>
  <c r="I222"/>
  <c r="I221"/>
  <c r="I219"/>
  <c r="I218"/>
  <c r="I217"/>
  <c r="I216"/>
  <c r="I215"/>
  <c r="I214"/>
  <c r="I213"/>
  <c r="I212"/>
  <c r="I211"/>
  <c r="I210"/>
  <c r="I209"/>
  <c r="I208"/>
  <c r="I207"/>
  <c r="I206"/>
  <c r="I204"/>
  <c r="I203"/>
  <c r="I202"/>
  <c r="I201"/>
  <c r="I200"/>
  <c r="I199"/>
  <c r="I198"/>
  <c r="I197"/>
  <c r="I196"/>
  <c r="I195"/>
  <c r="I194"/>
  <c r="I193"/>
  <c r="I192"/>
  <c r="I191"/>
  <c r="I190"/>
  <c r="I189"/>
  <c r="I187"/>
  <c r="I186"/>
  <c r="I185"/>
  <c r="I184"/>
  <c r="I183"/>
  <c r="I182"/>
  <c r="I181"/>
  <c r="I180"/>
  <c r="I179"/>
  <c r="I178"/>
  <c r="I177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5"/>
  <c r="I134"/>
  <c r="I133"/>
  <c r="I132"/>
  <c r="I131"/>
  <c r="I130"/>
  <c r="I129"/>
  <c r="I128"/>
  <c r="I127"/>
  <c r="I126"/>
  <c r="I125"/>
  <c r="I124"/>
  <c r="I123"/>
  <c r="I122"/>
  <c r="I121"/>
  <c r="I120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0"/>
  <c r="I89"/>
  <c r="I88"/>
  <c r="I87"/>
  <c r="I86"/>
  <c r="I85"/>
  <c r="I84"/>
  <c r="I83"/>
  <c r="I82"/>
  <c r="I81"/>
  <c r="I80"/>
  <c r="I79"/>
  <c r="I77"/>
  <c r="I76"/>
  <c r="I74"/>
  <c r="I73"/>
  <c r="I72"/>
  <c r="I71"/>
  <c r="I69"/>
  <c r="I68"/>
  <c r="I66"/>
  <c r="I65"/>
  <c r="I64"/>
  <c r="I63"/>
  <c r="I62"/>
  <c r="I61"/>
  <c r="I60"/>
  <c r="I59"/>
  <c r="I58"/>
  <c r="I56"/>
  <c r="I55"/>
  <c r="I53"/>
  <c r="I52"/>
  <c r="I51"/>
  <c r="I49"/>
  <c r="I48"/>
  <c r="I47"/>
  <c r="I46"/>
  <c r="I45"/>
  <c r="I43"/>
  <c r="I42"/>
  <c r="I41"/>
  <c r="I40"/>
  <c r="I39"/>
  <c r="I38"/>
  <c r="I37"/>
  <c r="I36"/>
  <c r="I34"/>
  <c r="I33"/>
  <c r="I32"/>
  <c r="I31"/>
  <c r="I30"/>
  <c r="I29"/>
  <c r="I28"/>
  <c r="I27"/>
  <c r="I26"/>
  <c r="I25"/>
  <c r="I24"/>
  <c r="I23"/>
  <c r="I22"/>
  <c r="I21"/>
  <c r="I20"/>
  <c r="I18"/>
  <c r="I17"/>
  <c r="I16"/>
  <c r="I15"/>
  <c r="I14"/>
  <c r="F42" i="2" l="1"/>
  <c r="G42"/>
  <c r="I42"/>
  <c r="J42"/>
  <c r="D39"/>
  <c r="D23"/>
  <c r="E42"/>
  <c r="D21"/>
  <c r="D37"/>
  <c r="D19"/>
  <c r="D35"/>
  <c r="D17"/>
  <c r="D33"/>
  <c r="D15"/>
  <c r="D31"/>
  <c r="H42"/>
  <c r="D13"/>
  <c r="D29"/>
  <c r="D11"/>
  <c r="D27"/>
  <c r="D41" l="1"/>
</calcChain>
</file>

<file path=xl/sharedStrings.xml><?xml version="1.0" encoding="utf-8"?>
<sst xmlns="http://schemas.openxmlformats.org/spreadsheetml/2006/main" count="1506" uniqueCount="661">
  <si>
    <t>BDI 1</t>
  </si>
  <si>
    <t>BDI 2</t>
  </si>
  <si>
    <t>Hospital das Clínicas da Faculdade de Medicina de Botucatu - HCFMB</t>
  </si>
  <si>
    <t>DATA BASE</t>
  </si>
  <si>
    <t>MUNICÍPIO / UF</t>
  </si>
  <si>
    <t>Quantidade</t>
  </si>
  <si>
    <t>Reforma do Hemocentro - Salas de Hematologia e Hemoterapia HCFMB</t>
  </si>
  <si>
    <t>26,36%</t>
  </si>
  <si>
    <t>18,91%</t>
  </si>
  <si>
    <t>Item</t>
  </si>
  <si>
    <t>Fonte</t>
  </si>
  <si>
    <t>Código</t>
  </si>
  <si>
    <t>Descrição</t>
  </si>
  <si>
    <t>Unidade</t>
  </si>
  <si>
    <t>Custo Unitário (sem BDI) (R$)</t>
  </si>
  <si>
    <t>BDI
(%)</t>
  </si>
  <si>
    <t>Preço Unitário (com BDI) (R$)</t>
  </si>
  <si>
    <t>Preço Total
(R$)</t>
  </si>
  <si>
    <t>SINAPI</t>
  </si>
  <si>
    <t>1.</t>
  </si>
  <si>
    <t>1.1.</t>
  </si>
  <si>
    <t>SERVIÇOS PRELIMINARES</t>
  </si>
  <si>
    <t>1.1.0.1.</t>
  </si>
  <si>
    <t>SINAPI-I</t>
  </si>
  <si>
    <t>10776</t>
  </si>
  <si>
    <t>LOCACAO DE CONTAINER 2,30 X 6,00 M, ALT. 2,50 M, PARA ESCRITORIO, SEM DIVISORIAS INTERNAS E SEM SANITARIO (NAO INCLUI MOBILIZACAO/DESMOBILIZACAO)</t>
  </si>
  <si>
    <t xml:space="preserve">MES   </t>
  </si>
  <si>
    <t>1.1.0.2.</t>
  </si>
  <si>
    <t>CDHU 185</t>
  </si>
  <si>
    <t>02.01.180</t>
  </si>
  <si>
    <t>Banheiro químico modelo Standard, com manutenção conforme exigências da CETESB</t>
  </si>
  <si>
    <t>UNMES</t>
  </si>
  <si>
    <t>1.1.0.3.</t>
  </si>
  <si>
    <t>98459</t>
  </si>
  <si>
    <t>TAPUME COM TELHA METÁLICA. AF_05/2018</t>
  </si>
  <si>
    <t>M2</t>
  </si>
  <si>
    <t>1.1.0.4.</t>
  </si>
  <si>
    <t>4813</t>
  </si>
  <si>
    <t>PLACA DE OBRA (PARA CONSTRUCAO CIVIL) EM CHAPA GALVANIZADA *N. 22*, ADESIVADA, DE *2,4 X 1,2* M (SEM POSTES PARA FIXACAO)</t>
  </si>
  <si>
    <t xml:space="preserve">M2    </t>
  </si>
  <si>
    <t>1.1.0.5.</t>
  </si>
  <si>
    <t>11.18.060</t>
  </si>
  <si>
    <t>Lona plástica</t>
  </si>
  <si>
    <t>1.2.</t>
  </si>
  <si>
    <t>DEMOLIÇÕES E RETIRADAS</t>
  </si>
  <si>
    <t>1.2.0.1.</t>
  </si>
  <si>
    <t>08.02.050</t>
  </si>
  <si>
    <t>Cimbramento tubular metálico</t>
  </si>
  <si>
    <t>M3MES</t>
  </si>
  <si>
    <t>1.2.0.2.</t>
  </si>
  <si>
    <t>08.02.060</t>
  </si>
  <si>
    <t>Montagem e desmontagem de cimbramento tubular metálico</t>
  </si>
  <si>
    <t>M3</t>
  </si>
  <si>
    <t>1.2.0.3.</t>
  </si>
  <si>
    <t>97622</t>
  </si>
  <si>
    <t>DEMOLIÇÃO DE ALVENARIA DE BLOCO FURADO, DE FORMA MANUAL, SEM REAPROVEITAMENTO. AF_12/2017</t>
  </si>
  <si>
    <t>1.2.0.4.</t>
  </si>
  <si>
    <t>SIURB 2022</t>
  </si>
  <si>
    <t>46019</t>
  </si>
  <si>
    <t>RETIRADA DE DIVISÓRIAS - CHAPAS FIB.MADEIRA, COM MONTANTES METÁLICOS</t>
  </si>
  <si>
    <t>1.2.0.5.</t>
  </si>
  <si>
    <t>04.11.020</t>
  </si>
  <si>
    <t>Retirada de aparelho sanitário incluindo acessórios</t>
  </si>
  <si>
    <t>UN</t>
  </si>
  <si>
    <t>1.2.0.6.</t>
  </si>
  <si>
    <t>04.11.030</t>
  </si>
  <si>
    <t>Retirada de bancada incluindo pertences</t>
  </si>
  <si>
    <t>1.2.0.7.</t>
  </si>
  <si>
    <t>04.08.100</t>
  </si>
  <si>
    <t>Retirada de armário em madeira ou metal</t>
  </si>
  <si>
    <t>1.2.0.8.</t>
  </si>
  <si>
    <t>04.11.120</t>
  </si>
  <si>
    <t>Retirada de torneira ou chuveiro</t>
  </si>
  <si>
    <t>1.2.0.9.</t>
  </si>
  <si>
    <t>04.11.140</t>
  </si>
  <si>
    <t>Retirada de sifão ou metais sanitários diversos</t>
  </si>
  <si>
    <t>1.2.0.10.</t>
  </si>
  <si>
    <t>04.05.010</t>
  </si>
  <si>
    <t>Retirada de revestimento em lambris de madeira</t>
  </si>
  <si>
    <t>1.2.0.11.</t>
  </si>
  <si>
    <t>04.08.020</t>
  </si>
  <si>
    <t>Retirada de folha de esquadria em madeira</t>
  </si>
  <si>
    <t>1.2.0.12.</t>
  </si>
  <si>
    <t>04.08.060</t>
  </si>
  <si>
    <t>Retirada de batente com guarnição e peças lineares em madeira, chumbados</t>
  </si>
  <si>
    <t>M</t>
  </si>
  <si>
    <t>1.2.0.13.</t>
  </si>
  <si>
    <t>04.09.120</t>
  </si>
  <si>
    <t>Retirada de escada de marinheiro com ou sem guarda-corpo</t>
  </si>
  <si>
    <t>1.2.0.14.</t>
  </si>
  <si>
    <t>04.14.040</t>
  </si>
  <si>
    <t>Retirada de esquadria em vidro</t>
  </si>
  <si>
    <t>1.2.0.15.</t>
  </si>
  <si>
    <t>05.07.040</t>
  </si>
  <si>
    <t>Remoção de entulho separado de obra com caçamba metálica - terra, alvenaria, concreto, argamassa, madeira, papel, plástico ou metal</t>
  </si>
  <si>
    <t>1.3.</t>
  </si>
  <si>
    <t>INFRAESTRUTURA/SUPERESTRUTURA</t>
  </si>
  <si>
    <t>1.3.0.1.</t>
  </si>
  <si>
    <t>101174</t>
  </si>
  <si>
    <t>ESTACA BROCA DE CONCRETO, DIÂMETRO DE 25CM, ESCAVAÇÃO MANUAL COM TRADO CONCHA, COM ARMADURA DE ARRANQUE. AF_05/2020</t>
  </si>
  <si>
    <t>1.3.0.2.</t>
  </si>
  <si>
    <t>94965</t>
  </si>
  <si>
    <t>CONCRETO FCK = 25MPA, TRAÇO 1:2,3:2,7 (EM MASSA SECA DE CIMENTO/ AREIA MÉDIA/ BRITA 1) - PREPARO MECÂNICO COM BETONEIRA 400 L. AF_05/2021</t>
  </si>
  <si>
    <t>1.3.0.3.</t>
  </si>
  <si>
    <t>96527</t>
  </si>
  <si>
    <t>ESCAVAÇÃO MANUAL DE VALA PARA VIGA BALDRAME (INCLUINDO ESCAVAÇÃO PARA COLOCAÇÃO DE FÔRMAS). AF_06/2017</t>
  </si>
  <si>
    <t>1.3.0.4.</t>
  </si>
  <si>
    <t>96539</t>
  </si>
  <si>
    <t>FABRICAÇÃO, MONTAGEM E DESMONTAGEM DE FÔRMA PARA VIGA BALDRAME, EM CHAPA DE MADEIRA COMPENSADA RESINADA, E=17 MM, 2 UTILIZAÇÕES. AF_06/2017</t>
  </si>
  <si>
    <t>1.3.0.5.</t>
  </si>
  <si>
    <t>92759</t>
  </si>
  <si>
    <t>ARMAÇÃO DE PILAR OU VIGA DE UMA ESTRUTURA CONVENCIONAL DE CONCRETO ARMADO EM UM EDIFÍCIO DE MÚLTIPLOS PAVIMENTOS UTILIZANDO AÇO CA-60 DE 5,0 MM - MONTAGEM. AF_12/2015</t>
  </si>
  <si>
    <t>KG</t>
  </si>
  <si>
    <t>1.3.0.6.</t>
  </si>
  <si>
    <t>92761</t>
  </si>
  <si>
    <t>ARMAÇÃO DE PILAR OU VIGA DE UMA ESTRUTURA CONVENCIONAL DE CONCRETO ARMADO EM UM EDIFÍCIO DE MÚLTIPLOS PAVIMENTOS UTILIZANDO AÇO CA-50 DE 8,0 MM - MONTAGEM. AF_12/2015</t>
  </si>
  <si>
    <t>1.3.0.7.</t>
  </si>
  <si>
    <t>43082</t>
  </si>
  <si>
    <t>PERFIL "I" DE ACO LAMINADO, ABAS PARALELAS, "W", QUALQUER BITOLA</t>
  </si>
  <si>
    <t xml:space="preserve">KG    </t>
  </si>
  <si>
    <t>1.3.0.8.</t>
  </si>
  <si>
    <t>98555</t>
  </si>
  <si>
    <t>IMPERMEABILIZAÇÃO DE SUPERFÍCIE COM ARGAMASSA POLIMÉRICA / MEMBRANA ACRÍLICA, 3 DEMÃOS. AF_06/2018</t>
  </si>
  <si>
    <t>1.4.</t>
  </si>
  <si>
    <t>ALVENARIA DE ELEVAÇÃO</t>
  </si>
  <si>
    <t>1.4.0.1.</t>
  </si>
  <si>
    <t>14.20.010</t>
  </si>
  <si>
    <t>Vergas, contravergas e pilaretes de concreto armado</t>
  </si>
  <si>
    <t>1.4.0.2.</t>
  </si>
  <si>
    <t>103319</t>
  </si>
  <si>
    <t>ALVENARIA DE VEDAÇÃO DE BLOCOS VAZADOS DE CONCRETO DE 14X19X39 CM (ESPESSURA 14 CM) E ARGAMASSA DE ASSENTAMENTO COM PREPARO MANUAL. AF_12/2021</t>
  </si>
  <si>
    <t>1.4.0.3.</t>
  </si>
  <si>
    <t>14.04.220</t>
  </si>
  <si>
    <t>Alvenaria de bloco cerâmico de vedação, uso revestido, de 19 cm</t>
  </si>
  <si>
    <t>1.4.0.4.</t>
  </si>
  <si>
    <t>14.30.110</t>
  </si>
  <si>
    <t>Divisória cega tipo naval, acabamento em laminado fenólico melamínico, com espessura de 3,5 cm</t>
  </si>
  <si>
    <t>1.4.0.5.</t>
  </si>
  <si>
    <t>SEINFRA 2021</t>
  </si>
  <si>
    <t>C4493</t>
  </si>
  <si>
    <t>DIVISÓRIA PAINEL PVC, MONTANTE/RODAPÉ SIMPLES, PERFIL EM AÇO - FORNECIMENTO E MONTAGEM</t>
  </si>
  <si>
    <t>1.5.</t>
  </si>
  <si>
    <t>REVESTIMENTOS DE PAREDES</t>
  </si>
  <si>
    <t>1.5.0.1.</t>
  </si>
  <si>
    <t>87905</t>
  </si>
  <si>
    <t>CHAPISCO APLICADO EM ALVENARIA (COM PRESENÇA DE VÃOS) E ESTRUTURAS DE CONCRETO DE FACHADA, COM COLHER DE PEDREIRO.  ARGAMASSA TRAÇO 1:3 COM PREPARO EM BETONEIRA 400L. AF_06/2014</t>
  </si>
  <si>
    <t>1.5.0.2.</t>
  </si>
  <si>
    <t>87794</t>
  </si>
  <si>
    <t>EMBOÇO OU MASSA ÚNICA EM ARGAMASSA TRAÇO 1:2:8, PREPARO MANUAL, APLICADA MANUALMENTE EM PANOS CEGOS DE FACHADA (SEM PRESENÇA DE VÃOS), ESPESSURA DE 25 MM. AF_06/2014</t>
  </si>
  <si>
    <t>1.5.0.3.</t>
  </si>
  <si>
    <t>87267</t>
  </si>
  <si>
    <t>REVESTIMENTO CERÂMICO PARA PAREDES INTERNAS COM PLACAS TIPO ESMALTADA EXTRA DE DIMENSÕES 20X20 CM APLICADAS EM AMBIENTES DE ÁREA MAIOR QUE 5 M² A MEIA ALTURA DAS PAREDES. AF_06/2014</t>
  </si>
  <si>
    <t>1.6.</t>
  </si>
  <si>
    <t>PINTURA</t>
  </si>
  <si>
    <t>1.6.0.1.</t>
  </si>
  <si>
    <t>33.02.080</t>
  </si>
  <si>
    <t>Massa corrida à base de resina acrílica</t>
  </si>
  <si>
    <t>1.6.0.2.</t>
  </si>
  <si>
    <t>33.10.010</t>
  </si>
  <si>
    <t>Tinta látex antimofo em massa, inclusive preparo</t>
  </si>
  <si>
    <t>1.7.</t>
  </si>
  <si>
    <t>ESQUADRIAS EM ALUMÍNIO</t>
  </si>
  <si>
    <t>1.7.0.1.</t>
  </si>
  <si>
    <t>91338</t>
  </si>
  <si>
    <t>PORTA DE ALUMÍNIO DE ABRIR COM LAMBRI, COM GUARNIÇÃO, FIXAÇÃO COM PARAFUSOS - FORNECIMENTO E INSTALAÇÃO. AF_12/2019</t>
  </si>
  <si>
    <t>1.7.0.2.</t>
  </si>
  <si>
    <t>1.7.0.3.</t>
  </si>
  <si>
    <t>1.7.0.4.</t>
  </si>
  <si>
    <t>4922</t>
  </si>
  <si>
    <t>PORTA DE CORRER EM ALUMINIO, DUAS FOLHAS MOVEIS COM VIDRO, FECHADURA E PUXADOR EMBUTIDO, ACABAMENTO ANODIZADO NATURAL, SEM GUARNICAO/ALIZAR/VISTA</t>
  </si>
  <si>
    <t>1.7.0.5.</t>
  </si>
  <si>
    <t>1.7.0.6.</t>
  </si>
  <si>
    <t>1.7.0.7.</t>
  </si>
  <si>
    <t>1.7.0.8.</t>
  </si>
  <si>
    <t>1.7.0.9.</t>
  </si>
  <si>
    <t>10507</t>
  </si>
  <si>
    <t>VIDRO TEMPERADO INCOLOR E = 10 MM, SEM COLOCACAO</t>
  </si>
  <si>
    <t>1.8.</t>
  </si>
  <si>
    <t>BANCADAS</t>
  </si>
  <si>
    <t>1.8.0.1.</t>
  </si>
  <si>
    <t>21.03.010</t>
  </si>
  <si>
    <t>Revestimento em aço inoxidável AISI 304, liga 18,8, chapa 20, espessura de 1 mm, acabamento escovado com grana especial</t>
  </si>
  <si>
    <t>1.8.0.2.</t>
  </si>
  <si>
    <t>23.08.060</t>
  </si>
  <si>
    <t>Tampo sob medida em compensado, revestido na face superior em laminado fenólico melamínico</t>
  </si>
  <si>
    <t>1.9.</t>
  </si>
  <si>
    <t>PISOS E SOLEIRAS</t>
  </si>
  <si>
    <t>1.9.0.1.</t>
  </si>
  <si>
    <t>21.02.281</t>
  </si>
  <si>
    <t>Revestimento vinílico flexível em manta homogênea, espessura de 2 mm, com impermeabilizante acrílico</t>
  </si>
  <si>
    <t>1.9.0.2.</t>
  </si>
  <si>
    <t>87246</t>
  </si>
  <si>
    <t>REVESTIMENTO CERÂMICO PARA PISO COM PLACAS TIPO ESMALTADA EXTRA DE DIMENSÕES 35X35 CM APLICADA EM AMBIENTES DE ÁREA MENOR QUE 5 M2. AF_06/2014</t>
  </si>
  <si>
    <t>1.9.0.3.</t>
  </si>
  <si>
    <t>4786</t>
  </si>
  <si>
    <t>PISO EM GRANILITE, MARMORITE OU GRANITINA, AGREGADO COR PRETO, CINZA, PALHA OU BRANCO, E=  *8* MM (INCLUSO EXECUCAO)</t>
  </si>
  <si>
    <t>1.9.0.4.</t>
  </si>
  <si>
    <t>98689</t>
  </si>
  <si>
    <t>SOLEIRA EM GRANITO, LARGURA 15 CM, ESPESSURA 2,0 CM. AF_09/2020</t>
  </si>
  <si>
    <t>1.10.</t>
  </si>
  <si>
    <t>FORROS</t>
  </si>
  <si>
    <t>1.10.0.1.</t>
  </si>
  <si>
    <t>96113</t>
  </si>
  <si>
    <t>FORRO EM PLACAS DE GESSO, PARA AMBIENTES COMERCIAIS. AF_05/2017_P</t>
  </si>
  <si>
    <t>1.10.0.2.</t>
  </si>
  <si>
    <t>22.03.040</t>
  </si>
  <si>
    <t>Forro modular removível em PVC de 618mm x 1243mm</t>
  </si>
  <si>
    <t>1.11.</t>
  </si>
  <si>
    <t>HIDRÁULICA</t>
  </si>
  <si>
    <t>1.11.0.1.</t>
  </si>
  <si>
    <t>91793</t>
  </si>
  <si>
    <t>(COMPOSIÇÃO REPRESENTATIVA) DO SERVIÇO DE INSTALAÇÃO DE TUBO DE PVC, SÉRIE NORMAL, ESGOTO PREDIAL, DN 50 MM (INSTALADO EM RAMAL DE DESCARGA OU RAMAL DE ESGOTO SANITÁRIO), INCLUSIVE CONEXÕES, CORTES E FIXAÇÕES PARA, PRÉDIOS. AF_10/2015</t>
  </si>
  <si>
    <t>1.11.0.2.</t>
  </si>
  <si>
    <t>91792</t>
  </si>
  <si>
    <t>(COMPOSIÇÃO REPRESENTATIVA) DO SERVIÇO DE INSTALAÇÃO DE TUBO DE PVC, SÉRIE NORMAL, ESGOTO PREDIAL, DN 40 MM (INSTALADO EM RAMAL DE DESCARGA OU RAMAL DE ESGOTO SANITÁRIO), INCLUSIVE CONEXÕES, CORTES E FIXAÇÕES, PARA PRÉDIOS. AF_10/2015</t>
  </si>
  <si>
    <t>1.11.0.3.</t>
  </si>
  <si>
    <t>89707</t>
  </si>
  <si>
    <t>CAIXA SIFONADA, PVC, DN 100 X 100 X 50 MM, JUNTA ELÁSTICA, FORNECIDA E INSTALADA EM RAMAL DE DESCARGA OU EM RAMAL DE ESGOTO SANITÁRIO. AF_12/2014</t>
  </si>
  <si>
    <t>1.11.0.4.</t>
  </si>
  <si>
    <t>91785</t>
  </si>
  <si>
    <t>(COMPOSIÇÃO REPRESENTATIVA) DO SERVIÇO DE INSTALAÇÃO DE TUBOS DE PVC, SOLDÁVEL, ÁGUA FRIA, DN 25 MM (INSTALADO EM RAMAL, SUB-RAMAL, RAMAL DE DISTRIBUIÇÃO OU PRUMADA), INCLUSIVE CONEXÕES, CORTES E FIXAÇÕES, PARA PRÉDIOS. AF_10/2015</t>
  </si>
  <si>
    <t>1.11.0.5.</t>
  </si>
  <si>
    <t>89353</t>
  </si>
  <si>
    <t>REGISTRO DE GAVETA BRUTO, LATÃO, ROSCÁVEL, 3/4" - FORNECIMENTO E INSTALAÇÃO. AF_08/2021</t>
  </si>
  <si>
    <t>1.11.0.6.</t>
  </si>
  <si>
    <t>89987</t>
  </si>
  <si>
    <t>REGISTRO DE GAVETA BRUTO, LATÃO, ROSCÁVEL, 3/4", COM ACABAMENTO E CANOPLA CROMADOS - FORNECIMENTO E INSTALAÇÃO. AF_08/2021</t>
  </si>
  <si>
    <t>1.11.0.7.</t>
  </si>
  <si>
    <t>86904</t>
  </si>
  <si>
    <t>LAVATÓRIO LOUÇA BRANCA SUSPENSO, 29,5 X 39CM OU EQUIVALENTE, PADRÃO POPULAR - FORNECIMENTO E INSTALAÇÃO. AF_01/2020</t>
  </si>
  <si>
    <t>1.11.0.8.</t>
  </si>
  <si>
    <t>86936</t>
  </si>
  <si>
    <t>CUBA DE EMBUTIR DE AÇO INOXIDÁVEL MÉDIA, INCLUSO VÁLVULA TIPO AMERICANA E SIFÃO TIPO GARRAFA EM METAL CROMADO - FORNECIMENTO E INSTALAÇÃO. AF_01/2020</t>
  </si>
  <si>
    <t>1.11.0.9.</t>
  </si>
  <si>
    <t>36796</t>
  </si>
  <si>
    <t>TORNEIRA METALICA CROMADA DE MESA, PARA LAVATORIO, TEMPORIZADA PRESSAO FECHAMENTO AUTOMATICO, BICA BAIXA</t>
  </si>
  <si>
    <t xml:space="preserve">UN    </t>
  </si>
  <si>
    <t>1.11.0.10.</t>
  </si>
  <si>
    <t>44.03.590</t>
  </si>
  <si>
    <t>Torneira de mesa para pia com bica móvel e arejador em latão fundido cromado</t>
  </si>
  <si>
    <t>1.11.0.11.</t>
  </si>
  <si>
    <t>86885</t>
  </si>
  <si>
    <t>ENGATE FLEXÍVEL EM PLÁSTICO BRANCO, 1/2 X 40CM - FORNECIMENTO E INSTALAÇÃO. AF_01/2020</t>
  </si>
  <si>
    <t>1.11.0.12.</t>
  </si>
  <si>
    <t>86883</t>
  </si>
  <si>
    <t>SIFÃO DO TIPO FLEXÍVEL EM PVC 1  X 1.1/2  - FORNECIMENTO E INSTALAÇÃO. AF_01/2020</t>
  </si>
  <si>
    <t>1.12.</t>
  </si>
  <si>
    <t>INSTALAÇÕES ELÉTRICAS</t>
  </si>
  <si>
    <t>1.12.1.</t>
  </si>
  <si>
    <t>FORÇA DE EMERGÊNCIA E CIRCUITOS DERIVADOS DE TOMADAS EXISTENTES</t>
  </si>
  <si>
    <t>1.12.1.1.</t>
  </si>
  <si>
    <t>38.21.930</t>
  </si>
  <si>
    <t>Eletrocalha perfurada galvanizada a fogo, 150 x 50 mm, com acessórios</t>
  </si>
  <si>
    <t>1.12.1.2.</t>
  </si>
  <si>
    <t>38.22.630</t>
  </si>
  <si>
    <t>Tampa de encaixe para eletrocalha, galvanizada a fogo, L= 150mm</t>
  </si>
  <si>
    <t>1.12.1.3.</t>
  </si>
  <si>
    <t>90463</t>
  </si>
  <si>
    <t>SUPORTE PARA MAIS DE 3 TUBOS VERTICAIS, ESPAÇADO A CADA 3 M, EM PERFILADO DE SEÇÃO 38X38 MM, POR METRO DE TUBULAÇÃO FIXADA. AF_05/2015</t>
  </si>
  <si>
    <t>1.12.1.4.</t>
  </si>
  <si>
    <t>38.07.210</t>
  </si>
  <si>
    <t>Vergalhão com rosca, porca e arruela de diâmetro 1/4´ (tirante)</t>
  </si>
  <si>
    <t>1.12.1.5.</t>
  </si>
  <si>
    <t>1.12.1.6.</t>
  </si>
  <si>
    <t>38.04.120</t>
  </si>
  <si>
    <t>Eletroduto galvanizado conforme NBR13057 - 2´ com acessórios</t>
  </si>
  <si>
    <t>1.12.1.7.</t>
  </si>
  <si>
    <t>91871</t>
  </si>
  <si>
    <t>ELETRODUTO RÍGIDO ROSCÁVEL, PVC, DN 25 MM (3/4"), PARA CIRCUITOS TERMINAIS, INSTALADO EM PAREDE - FORNECIMENTO E INSTALAÇÃO. AF_12/2015</t>
  </si>
  <si>
    <t>1.12.1.8.</t>
  </si>
  <si>
    <t>95808</t>
  </si>
  <si>
    <t>CONDULETE DE PVC, TIPO LL, PARA ELETRODUTO DE PVC SOLDÁVEL DN 25 MM (3/4''), APARENTE - FORNECIMENTO E INSTALAÇÃO. AF_11/2016</t>
  </si>
  <si>
    <t>1.12.1.9.</t>
  </si>
  <si>
    <t>1.12.1.10.</t>
  </si>
  <si>
    <t>101881</t>
  </si>
  <si>
    <t>QUADRO DE DISTRIBUIÇÃO DE ENERGIA EM CHAPA DE AÇO GALVANIZADO, DE EMBUTIR, COM BARRAMENTO TRIFÁSICO, PARA 40 DISJUNTORES DIN 100A - FORNECIMENTO E INSTALAÇÃO. AF_10/2020</t>
  </si>
  <si>
    <t>1.12.1.11.</t>
  </si>
  <si>
    <t>37.10.010</t>
  </si>
  <si>
    <t>Barramento de cobre nu</t>
  </si>
  <si>
    <t>1.12.1.12.</t>
  </si>
  <si>
    <t>37.20.010</t>
  </si>
  <si>
    <t>Isolador em epóxi de 1 kV para barramento</t>
  </si>
  <si>
    <t>1.12.1.13.</t>
  </si>
  <si>
    <t>37.13.840</t>
  </si>
  <si>
    <t>Mini-disjuntor termomagnético, bipolar 220/380 V, corrente de 10 A até 32 A</t>
  </si>
  <si>
    <t>1.12.1.14.</t>
  </si>
  <si>
    <t>91940</t>
  </si>
  <si>
    <t>CAIXA RETANGULAR 4" X 2" MÉDIA (1,30 M DO PISO), PVC, INSTALADA EM PAREDE - FORNECIMENTO E INSTALAÇÃO. AF_12/2015</t>
  </si>
  <si>
    <t>1.12.1.15.</t>
  </si>
  <si>
    <t>91943</t>
  </si>
  <si>
    <t>CAIXA RETANGULAR 4" X 4" MÉDIA (1,30 M DO PISO), PVC, INSTALADA EM PAREDE - FORNECIMENTO E INSTALAÇÃO. AF_12/2015</t>
  </si>
  <si>
    <t>1.12.1.16.</t>
  </si>
  <si>
    <t>91926</t>
  </si>
  <si>
    <t>CABO DE COBRE FLEXÍVEL ISOLADO, 2,5 MM², ANTI-CHAMA 450/750 V, PARA CIRCUITOS TERMINAIS - FORNECIMENTO E INSTALAÇÃO. AF_12/2015</t>
  </si>
  <si>
    <t>1.12.1.17.</t>
  </si>
  <si>
    <t>1.12.1.18.</t>
  </si>
  <si>
    <t>1.12.1.19.</t>
  </si>
  <si>
    <t>91928</t>
  </si>
  <si>
    <t>CABO DE COBRE FLEXÍVEL ISOLADO, 4 MM², ANTI-CHAMA 450/750 V, PARA CIRCUITOS TERMINAIS - FORNECIMENTO E INSTALAÇÃO. AF_12/2015</t>
  </si>
  <si>
    <t>1.12.1.20.</t>
  </si>
  <si>
    <t>1.12.1.21.</t>
  </si>
  <si>
    <t>91932</t>
  </si>
  <si>
    <t>CABO DE COBRE FLEXÍVEL ISOLADO, 10 MM², ANTI-CHAMA 450/750 V, PARA CIRCUITOS TERMINAIS - FORNECIMENTO E INSTALAÇÃO. AF_12/2015</t>
  </si>
  <si>
    <t>1.12.1.22.</t>
  </si>
  <si>
    <t>1.12.1.23.</t>
  </si>
  <si>
    <t>91992</t>
  </si>
  <si>
    <t>TOMADA ALTA DE EMBUTIR (1 MÓDULO), 2P+T 10 A, INCLUINDO SUPORTE E PLACA - FORNECIMENTO E INSTALAÇÃO. AF_12/2015</t>
  </si>
  <si>
    <t>1.12.1.24.</t>
  </si>
  <si>
    <t>91993</t>
  </si>
  <si>
    <t>TOMADA ALTA DE EMBUTIR (1 MÓDULO), 2P+T 20 A, INCLUINDO SUPORTE E PLACA - FORNECIMENTO E INSTALAÇÃO. AF_12/2015</t>
  </si>
  <si>
    <t>1.12.1.25.</t>
  </si>
  <si>
    <t>92008</t>
  </si>
  <si>
    <t>TOMADA BAIXA DE EMBUTIR (2 MÓDULOS), 2P+T 10 A, INCLUINDO SUPORTE E PLACA - FORNECIMENTO E INSTALAÇÃO. AF_12/2015</t>
  </si>
  <si>
    <t>1.12.1.26.</t>
  </si>
  <si>
    <t>97661</t>
  </si>
  <si>
    <t>REMOÇÃO DE CABOS ELÉTRICOS, DE FORMA MANUAL, SEM REAPROVEITAMENTO. AF_12/2017</t>
  </si>
  <si>
    <t>1.12.2.</t>
  </si>
  <si>
    <t>QUADRO QLF-E-EX</t>
  </si>
  <si>
    <t>1.12.2.1.</t>
  </si>
  <si>
    <t>91707</t>
  </si>
  <si>
    <t>BARRAMENTO DE COBRE TIPO DIN TRIPOLAR PARA 80A</t>
  </si>
  <si>
    <t>1.12.2.2.</t>
  </si>
  <si>
    <t>1.12.2.3.</t>
  </si>
  <si>
    <t>101897</t>
  </si>
  <si>
    <t>DISJUNTOR TERMOMAGNÉTICO TRIPOLAR , CORRENTE NOMINAL DE 250A - FORNECIMENTO E INSTALAÇÃO. AF_10/2020</t>
  </si>
  <si>
    <t>1.12.2.4.</t>
  </si>
  <si>
    <t>101896</t>
  </si>
  <si>
    <t>DISJUNTOR TERMOMAGNÉTICO TRIPOLAR , CORRENTE NOMINAL DE 200A - FORNECIMENTO E INSTALAÇÃO. AF_10/2020</t>
  </si>
  <si>
    <t>1.12.2.5.</t>
  </si>
  <si>
    <t>37.13.880</t>
  </si>
  <si>
    <t>Mini-disjuntor termomagnético, tripolar 220/380 V, corrente de 10 A até 32 A</t>
  </si>
  <si>
    <t>1.12.2.6.</t>
  </si>
  <si>
    <t>37.13.860</t>
  </si>
  <si>
    <t>Mini-disjuntor termomagnético, bipolar 220/380 V, corrente de 63 A</t>
  </si>
  <si>
    <t>1.12.2.7.</t>
  </si>
  <si>
    <t>1.12.2.8.</t>
  </si>
  <si>
    <t>1.12.2.9.</t>
  </si>
  <si>
    <t>1.12.2.10.</t>
  </si>
  <si>
    <t>37.13.800</t>
  </si>
  <si>
    <t>Mini-disjuntor termomagnético, unipolar 127/220 V, corrente de 10 A até 32 A</t>
  </si>
  <si>
    <t>1.12.2.11.</t>
  </si>
  <si>
    <t>37.24.031</t>
  </si>
  <si>
    <t>Supressor de surto monofásico, Fase-Terra, In 4 a 11 kA, Imax. de surto de 12 até 15 kA</t>
  </si>
  <si>
    <t>1.12.2.12.</t>
  </si>
  <si>
    <t>90519</t>
  </si>
  <si>
    <t>QUADRO DE DISTRIBUIÇÃO EM CHAPA METÁLICA - PARA ATÉ 70 DISJUNTORES</t>
  </si>
  <si>
    <t>1.12.2.13.</t>
  </si>
  <si>
    <t>90688</t>
  </si>
  <si>
    <t>PROTEÇÃO PARA BARRAMENTO DE QUADROS EM POLICARBONATO COMPACTO 4MM</t>
  </si>
  <si>
    <t>1.12.2.14.</t>
  </si>
  <si>
    <t>37.20.156</t>
  </si>
  <si>
    <t>Placa de montagem para quadros em geral, em chapa de aço</t>
  </si>
  <si>
    <t>1.12.2.15.</t>
  </si>
  <si>
    <t>39.21.100</t>
  </si>
  <si>
    <t>Cabo de cobre flexível de 70 mm², isolamento 0,6/1kV - isolação HEPR 90°C</t>
  </si>
  <si>
    <t>1.12.2.16.</t>
  </si>
  <si>
    <t>39.10.200</t>
  </si>
  <si>
    <t>Terminal de pressão/compressão para cabo de 70 mm²</t>
  </si>
  <si>
    <t>1.12.3.</t>
  </si>
  <si>
    <t>ILUMINAÇÃO</t>
  </si>
  <si>
    <t>1.12.3.1.</t>
  </si>
  <si>
    <t>1.12.3.2.</t>
  </si>
  <si>
    <t>1.12.3.3.</t>
  </si>
  <si>
    <t>1.12.3.4.</t>
  </si>
  <si>
    <t>40.02.020</t>
  </si>
  <si>
    <t>Caixa de passagem em chapa, com tampa parafusada, 100 x 100 x 80 mm</t>
  </si>
  <si>
    <t>1.12.3.5.</t>
  </si>
  <si>
    <t>1.12.3.6.</t>
  </si>
  <si>
    <t>40.04.390</t>
  </si>
  <si>
    <t>Tomada de energia quadrada com rabicho de 10 A - 250 V , para instalação em painel / rodapé / caixa de tomadas</t>
  </si>
  <si>
    <t>1.12.3.7.</t>
  </si>
  <si>
    <t>40.20.240</t>
  </si>
  <si>
    <t>Plugue com 2P+T de 10A, 250V</t>
  </si>
  <si>
    <t>1.12.3.8.</t>
  </si>
  <si>
    <t>90376</t>
  </si>
  <si>
    <t>CABO FLEXÍVEL PVC - 750V - 3 CONDUTORES - 2,50MM2</t>
  </si>
  <si>
    <t>1.12.3.9.</t>
  </si>
  <si>
    <t>41.14.560</t>
  </si>
  <si>
    <t>Luminária retangular de embutir tipo calha aberta com aletas parabólicas para 2 lâmpadas fluorescentes tubulares de 28 W/54 W</t>
  </si>
  <si>
    <t>1.12.3.10.</t>
  </si>
  <si>
    <t>41.14.620</t>
  </si>
  <si>
    <t>Luminária retangular de sobrepor tipo calha aberta com refletor e aletas parabólicas para 2 lâmpadas fluorescentes tubulares 28 W/54 W</t>
  </si>
  <si>
    <t>1.12.3.11.</t>
  </si>
  <si>
    <t>41.14.390</t>
  </si>
  <si>
    <t>Luminária retangular de sobrepor tipo calha aberta, com refletor em alumínio de alto brilho, para 2 lâmpadas fluorescentes tubulares 32 W/36 W</t>
  </si>
  <si>
    <t>1.12.3.12.</t>
  </si>
  <si>
    <t>90953</t>
  </si>
  <si>
    <t>LUMINÁRIA COMERCIAL DE EMBUTIR COM DIFUSOR TRANSPARENTE OU FOSCO PARA 2 LÂMPADAS TUBULARES DE LED 18/20W - COMPLETA</t>
  </si>
  <si>
    <t>1.12.3.13.</t>
  </si>
  <si>
    <t>41.02.551</t>
  </si>
  <si>
    <t>Lâmpada LED tubular T8 com base G13, de 1850 até 2000 Im - 18 a 20 W</t>
  </si>
  <si>
    <t>1.12.3.14.</t>
  </si>
  <si>
    <t>41.02.541</t>
  </si>
  <si>
    <t>Lâmpada LED tubular T8 com base G13, de 900 até 1050 Im - 9 a 10 W</t>
  </si>
  <si>
    <t>1.12.3.15.</t>
  </si>
  <si>
    <t>40.05.330</t>
  </si>
  <si>
    <t>Variador de luminosidade rotativo até 1000 W, 127/220 V, com placa</t>
  </si>
  <si>
    <t>CJ</t>
  </si>
  <si>
    <t>1.12.3.16.</t>
  </si>
  <si>
    <t>91981</t>
  </si>
  <si>
    <t>INTERRUPTOR BIPOLAR (1 MÓDULO), 10A/250V, INCLUINDO SUPORTE E PLACA - FORNECIMENTO E INSTALAÇÃO. AF_09/2017</t>
  </si>
  <si>
    <t>1.12.3.17.</t>
  </si>
  <si>
    <t>40.05.170</t>
  </si>
  <si>
    <t>Interruptor bipolar paralelo, 1 tecla dupla e placa</t>
  </si>
  <si>
    <t>1.12.3.18.</t>
  </si>
  <si>
    <t>40.05.180</t>
  </si>
  <si>
    <t>Interruptor bipolar simples, 1 tecla dupla e placa</t>
  </si>
  <si>
    <t>1.12.3.19.</t>
  </si>
  <si>
    <t>1.12.3.20.</t>
  </si>
  <si>
    <t>1.12.4.</t>
  </si>
  <si>
    <t>REDE DE INFORMÁTICA</t>
  </si>
  <si>
    <t>1.12.4.1.</t>
  </si>
  <si>
    <t>38.22.150</t>
  </si>
  <si>
    <t>Eletrocalha perfurada galvanizada a fogo, 300x100mm, com acessórios</t>
  </si>
  <si>
    <t>1.12.4.2.</t>
  </si>
  <si>
    <t>38.22.660</t>
  </si>
  <si>
    <t>Tampa de encaixe para eletrocalha, galvanizada a fogo, L= 300mm</t>
  </si>
  <si>
    <t>1.12.4.3.</t>
  </si>
  <si>
    <t>1.12.4.4.</t>
  </si>
  <si>
    <t>38.22.130</t>
  </si>
  <si>
    <t>Eletrocalha perfurada galvanizada a fogo, 200x100mm, com acessórios</t>
  </si>
  <si>
    <t>1.12.4.5.</t>
  </si>
  <si>
    <t>38.22.640</t>
  </si>
  <si>
    <t>Tampa de encaixe para eletrocalha, galvanizada a fogo, L= 200mm</t>
  </si>
  <si>
    <t>1.12.4.6.</t>
  </si>
  <si>
    <t>1.12.4.7.</t>
  </si>
  <si>
    <t>1.12.4.8.</t>
  </si>
  <si>
    <t>1.12.4.9.</t>
  </si>
  <si>
    <t>38.01.120</t>
  </si>
  <si>
    <t>Eletroduto de PVC rígido roscável de 2´ - com acessórios</t>
  </si>
  <si>
    <t>1.12.4.10.</t>
  </si>
  <si>
    <t>40.06.120</t>
  </si>
  <si>
    <t>Condulete metálico de 2´</t>
  </si>
  <si>
    <t>1.12.4.11.</t>
  </si>
  <si>
    <t>91872</t>
  </si>
  <si>
    <t>ELETRODUTO RÍGIDO ROSCÁVEL, PVC, DN 32 MM (1"), PARA CIRCUITOS TERMINAIS, INSTALADO EM PAREDE - FORNECIMENTO E INSTALAÇÃO. AF_12/2015</t>
  </si>
  <si>
    <t>1.12.4.12.</t>
  </si>
  <si>
    <t>95809</t>
  </si>
  <si>
    <t>CONDULETE DE PVC, TIPO LL, PARA ELETRODUTO DE PVC SOLDÁVEL DN 32 MM (1''), APARENTE - FORNECIMENTO E INSTALAÇÃO. AF_11/2016</t>
  </si>
  <si>
    <t>1.12.4.13.</t>
  </si>
  <si>
    <t>1.12.4.14.</t>
  </si>
  <si>
    <t>1.12.4.15.</t>
  </si>
  <si>
    <t>98297</t>
  </si>
  <si>
    <t>CABO ELETRÔNICO CATEGORIA 6, INSTALADO EM EDIFICAÇÃO INSTITUCIONAL - FORNECIMENTO E INSTALAÇÃO. AF_11/2019</t>
  </si>
  <si>
    <t>1.12.4.16.</t>
  </si>
  <si>
    <t>98307</t>
  </si>
  <si>
    <t>TOMADA DE REDE RJ45 - FORNECIMENTO E INSTALAÇÃO. AF_11/2019</t>
  </si>
  <si>
    <t>1.12.4.17.</t>
  </si>
  <si>
    <t>69.03.340</t>
  </si>
  <si>
    <t>Conector RJ-45 fêmea - categoria 6</t>
  </si>
  <si>
    <t>1.12.4.18.</t>
  </si>
  <si>
    <t>99003</t>
  </si>
  <si>
    <t>CERTIFICAÇÃO DE REDE LÓGICA - EXCEDENTE 50 PONTOS</t>
  </si>
  <si>
    <t>PTO</t>
  </si>
  <si>
    <t>1.12.5.</t>
  </si>
  <si>
    <t>PAINEL QGBTE-AUX E INTERLIGAÇÃO DESTE COM QGBTE</t>
  </si>
  <si>
    <t>1.12.5.1.</t>
  </si>
  <si>
    <t>37.06.014</t>
  </si>
  <si>
    <t>Painel autoportante em chapa de aço, com proteção mínima IP 54 - sem componentes</t>
  </si>
  <si>
    <t>1.12.5.2.</t>
  </si>
  <si>
    <t>1.12.5.3.</t>
  </si>
  <si>
    <t>1.12.5.4.</t>
  </si>
  <si>
    <t>101899</t>
  </si>
  <si>
    <t>DISJUNTOR TERMOMAGNÉTICO TRIPOLAR , CORRENTE NOMINAL DE 600A - FORNECIMENTO E INSTALAÇÃO. AF_10/2020</t>
  </si>
  <si>
    <t>1.12.5.5.</t>
  </si>
  <si>
    <t>90855</t>
  </si>
  <si>
    <t>DISJUNTOR CAIXA MOLDADA TRIPOLAR 400A COM DISPARADOR TERMOMAGNÉTICO AJUSTÁVEL</t>
  </si>
  <si>
    <t>1.12.5.6.</t>
  </si>
  <si>
    <t>1.12.5.7.</t>
  </si>
  <si>
    <t>1.12.5.8.</t>
  </si>
  <si>
    <t>1.12.5.9.</t>
  </si>
  <si>
    <t>1.12.5.10.</t>
  </si>
  <si>
    <t>39.26.140</t>
  </si>
  <si>
    <t>Cabo de cobre flexível de 185 mm², isolamento 0,6/1 kV - isolação HEPR 90°C - baixa emissão de fumaça e gases</t>
  </si>
  <si>
    <t>1.12.5.11.</t>
  </si>
  <si>
    <t>39.10.280</t>
  </si>
  <si>
    <t>Terminal de pressão/compressão para cabo de 185 mm²</t>
  </si>
  <si>
    <t>1.12.6.</t>
  </si>
  <si>
    <t>ALIMENTADORES ELÉTRICOS</t>
  </si>
  <si>
    <t>1.12.6.1.</t>
  </si>
  <si>
    <t>1.12.6.2.</t>
  </si>
  <si>
    <t>1.12.6.3.</t>
  </si>
  <si>
    <t>1.12.6.4.</t>
  </si>
  <si>
    <t>1.12.6.5.</t>
  </si>
  <si>
    <t>38.06.180</t>
  </si>
  <si>
    <t>Eletroduto galvanizado a quente conforme NBR5598 - 4´ com acessórios</t>
  </si>
  <si>
    <t>1.12.6.6.</t>
  </si>
  <si>
    <t>40.02.080</t>
  </si>
  <si>
    <t>Caixa de passagem em chapa, com tampa parafusada, 300 x 300 x 120 mm</t>
  </si>
  <si>
    <t>1.12.6.7.</t>
  </si>
  <si>
    <t>39.21.125</t>
  </si>
  <si>
    <t>Cabo de cobre flexível de 150 mm², isolamento 0,6/1 kV - isolação HEPR 90°C</t>
  </si>
  <si>
    <t>1.12.6.8.</t>
  </si>
  <si>
    <t>1.12.6.9.</t>
  </si>
  <si>
    <t>39.21.110</t>
  </si>
  <si>
    <t>Cabo de cobre flexível de 95 mm², isolamento 0,6/1kV - isolação HEPR 90°C</t>
  </si>
  <si>
    <t>1.12.6.10.</t>
  </si>
  <si>
    <t>39.21.090</t>
  </si>
  <si>
    <t>Cabo de cobre flexível de 50 mm², isolamento 0,6/1kV - isolação HEPR 90°C</t>
  </si>
  <si>
    <t>1.12.6.11.</t>
  </si>
  <si>
    <t>39.21.070</t>
  </si>
  <si>
    <t>Cabo de cobre flexível de 25 mm², isolamento 0,6/1kV - isolação HEPR 90°C</t>
  </si>
  <si>
    <t>1.12.6.12.</t>
  </si>
  <si>
    <t>1.12.6.13.</t>
  </si>
  <si>
    <t>1.12.6.14.</t>
  </si>
  <si>
    <t>39.10.240</t>
  </si>
  <si>
    <t>Terminal de pressão/compressão para cabo de 95 mm²</t>
  </si>
  <si>
    <t>1.12.6.15.</t>
  </si>
  <si>
    <t>1.12.6.16.</t>
  </si>
  <si>
    <t>39.10.120</t>
  </si>
  <si>
    <t>Terminal de pressão/compressão para cabo de 25 mm²</t>
  </si>
  <si>
    <t>1.12.7.</t>
  </si>
  <si>
    <t>FORÇA NORMAL</t>
  </si>
  <si>
    <t>1.12.7.1.</t>
  </si>
  <si>
    <t>1.12.7.2.</t>
  </si>
  <si>
    <t>1.12.7.3.</t>
  </si>
  <si>
    <t>1.12.7.4.</t>
  </si>
  <si>
    <t>40.02.040</t>
  </si>
  <si>
    <t>Caixa de passagem em chapa, com tampa parafusada, 150 x 150 x 80 mm</t>
  </si>
  <si>
    <t>1.12.7.5.</t>
  </si>
  <si>
    <t>40.06.040</t>
  </si>
  <si>
    <t>Condulete metálico de 3/4´</t>
  </si>
  <si>
    <t>1.12.7.6.</t>
  </si>
  <si>
    <t>1.12.7.7.</t>
  </si>
  <si>
    <t>1.12.7.8.</t>
  </si>
  <si>
    <t>1.12.7.9.</t>
  </si>
  <si>
    <t>1.12.7.10.</t>
  </si>
  <si>
    <t>1.12.7.11.</t>
  </si>
  <si>
    <t>1.12.7.12.</t>
  </si>
  <si>
    <t>91930</t>
  </si>
  <si>
    <t>CABO DE COBRE FLEXÍVEL ISOLADO, 6 MM², ANTI-CHAMA 450/750 V, PARA CIRCUITOS TERMINAIS - FORNECIMENTO E INSTALAÇÃO. AF_12/2015</t>
  </si>
  <si>
    <t>1.12.7.13.</t>
  </si>
  <si>
    <t>1.12.7.14.</t>
  </si>
  <si>
    <t>1.12.8.</t>
  </si>
  <si>
    <t>QUADRO QF-N-EX</t>
  </si>
  <si>
    <t>1.12.8.1.</t>
  </si>
  <si>
    <t>90676</t>
  </si>
  <si>
    <t>BARRAMENTO DE COBRE PARA 150A - 20X4MM</t>
  </si>
  <si>
    <t>1.12.8.2.</t>
  </si>
  <si>
    <t>90831</t>
  </si>
  <si>
    <t>DISJUNTOR CAIXA MOLDADA BIPOLAR 100A COM DISPARADOR TERMOMAGNÉTICO AJUSTÁVEL</t>
  </si>
  <si>
    <t>1.12.8.3.</t>
  </si>
  <si>
    <t>1.12.8.4.</t>
  </si>
  <si>
    <t>1.12.8.5.</t>
  </si>
  <si>
    <t>1.12.8.6.</t>
  </si>
  <si>
    <t>1.12.8.7.</t>
  </si>
  <si>
    <t>1.12.8.8.</t>
  </si>
  <si>
    <t>1.12.8.9.</t>
  </si>
  <si>
    <t>1.12.8.10.</t>
  </si>
  <si>
    <t>1.12.8.11.</t>
  </si>
  <si>
    <t>1.12.8.12.</t>
  </si>
  <si>
    <t>1.12.9.</t>
  </si>
  <si>
    <t>TELEFONE</t>
  </si>
  <si>
    <t>1.12.9.1.</t>
  </si>
  <si>
    <t>1.12.9.2.</t>
  </si>
  <si>
    <t>1.12.9.3.</t>
  </si>
  <si>
    <t>1.12.9.4.</t>
  </si>
  <si>
    <t>40.06.060</t>
  </si>
  <si>
    <t>Condulete metálico de 1´</t>
  </si>
  <si>
    <t>1.12.9.5.</t>
  </si>
  <si>
    <t>1.12.9.6.</t>
  </si>
  <si>
    <t>1.12.9.7.</t>
  </si>
  <si>
    <t>1.12.9.8.</t>
  </si>
  <si>
    <t>1.12.9.9.</t>
  </si>
  <si>
    <t>98262</t>
  </si>
  <si>
    <t>CABO TELEFÔNICO CCI-50 2 PARES, SEM BLINDAGEM, INSTALADO EM ENTRADA DE EDIFICAÇÃO - FORNECIMENTO E INSTALAÇÃO. AF_11/2019</t>
  </si>
  <si>
    <t>1.12.9.10.</t>
  </si>
  <si>
    <t>98308</t>
  </si>
  <si>
    <t>TOMADA PARA TELEFONE RJ11 - FORNECIMENTO E INSTALAÇÃO. AF_11/2019</t>
  </si>
  <si>
    <t>1.12.9.11.</t>
  </si>
  <si>
    <t>40.20.120</t>
  </si>
  <si>
    <t>Placa de 4´ x 2´</t>
  </si>
  <si>
    <t>1.12.9.12.</t>
  </si>
  <si>
    <t>1.12.9.13.</t>
  </si>
  <si>
    <t>69.20.140</t>
  </si>
  <si>
    <t>Bloco de ligação com engate rápido para 10 pares, BER-10</t>
  </si>
  <si>
    <t>1.12.10.</t>
  </si>
  <si>
    <t>EQUIPAMENTOS E SERVIÇOS ESPECIALIZADOS DE INFORMÁTICA - RELATIVOS AO RACK EXISTENTE</t>
  </si>
  <si>
    <t>1.12.10.1.</t>
  </si>
  <si>
    <t>66.20.225</t>
  </si>
  <si>
    <t>Switch Gigabit 24 portas com capacidade de 10/100/1000/Mbps</t>
  </si>
  <si>
    <t>1.12.10.2.</t>
  </si>
  <si>
    <t>98302</t>
  </si>
  <si>
    <t>PATCH PANEL 24 PORTAS, CATEGORIA 6 - FORNECIMENTO E INSTALAÇÃO. AF_11/2019</t>
  </si>
  <si>
    <t>1.12.10.3.</t>
  </si>
  <si>
    <t>66.20.150</t>
  </si>
  <si>
    <t>Guia organizadora de cabos para rack, 19´ 1 U</t>
  </si>
  <si>
    <t>1.12.10.4.</t>
  </si>
  <si>
    <t>69.09.250</t>
  </si>
  <si>
    <t>Patch cords de 1,50 ou 3,00 m - RJ-45 / RJ-45 - categoria 6A</t>
  </si>
  <si>
    <t>1.12.10.5.</t>
  </si>
  <si>
    <t>1.13.</t>
  </si>
  <si>
    <t>CLIMATIZAÇÃO</t>
  </si>
  <si>
    <t>1.13.0.1.</t>
  </si>
  <si>
    <t>61.10.100</t>
  </si>
  <si>
    <t>Tratamento de ar (fan-coil) tipo Air Handling Unit de concepção modular, capacidade de 10 TR</t>
  </si>
  <si>
    <t>1.13.0.2.</t>
  </si>
  <si>
    <t>61.10.530</t>
  </si>
  <si>
    <t>Difusor de insuflação de ar tipo direcional, medindo 30 x 30 cm</t>
  </si>
  <si>
    <t>1.13.0.3.</t>
  </si>
  <si>
    <t>61.10.576</t>
  </si>
  <si>
    <t>Grelha de retorno/exaustão com registro, tamanho: 0,14 m² a 0,19 m²</t>
  </si>
  <si>
    <t>1.13.0.4.</t>
  </si>
  <si>
    <t>C4119</t>
  </si>
  <si>
    <t>REDE DE INSUFLAMENTO/RETORNO, C/ DUTOS EM CHAPA GALVANIZADA, DEFLETORES, CHAVEAMENTOS, FIXAÇÕES, ISOLAMENTO TÉRMICO EM MANTAS DE LÃ DE ROCHA OU VIDRO, DUTOS FLEXÍVEIS DE LIGAÇÃO ETC.</t>
  </si>
  <si>
    <t>1.13.0.5.</t>
  </si>
  <si>
    <t>61.10.320</t>
  </si>
  <si>
    <t>Duto flexível aluminizado, seção circular de 20cm (8")</t>
  </si>
  <si>
    <t>1.13.0.6.</t>
  </si>
  <si>
    <t>C4781</t>
  </si>
  <si>
    <t>REDE FRIGORÍGENA C/ TUBO DE COBRE 7/8" FLEXÍVEL, ISOLADO COM BORRACHA ELASTOMÉRICA, SUSTENTAÇÃO, SOLDA E LIMPEZA</t>
  </si>
  <si>
    <t>1.13.0.7.</t>
  </si>
  <si>
    <t>01.17.161</t>
  </si>
  <si>
    <t>Projeto executivo de climatização em formato A0</t>
  </si>
  <si>
    <t>1.14.</t>
  </si>
  <si>
    <t>INSTALAÇÕES PARA GASES</t>
  </si>
  <si>
    <t>1.14.0.1.</t>
  </si>
  <si>
    <t>92310</t>
  </si>
  <si>
    <t>TUBO EM COBRE RÍGIDO, DN 28 MM, CLASSE E, COM ISOLAMENTO, INSTALADO EM RAMAL DE DISTRIBUIÇÃO DE HIDRÁULICA PREDIAL - FORNECIMENTO E INSTALAÇÃO. AF_04/2022</t>
  </si>
  <si>
    <t>1.14.0.2.</t>
  </si>
  <si>
    <t>92320</t>
  </si>
  <si>
    <t>TUBO EM COBRE RÍGIDO, DN 15 MM, CLASSE E, SEM ISOLAMENTO, INSTALADO EM RAMAL E SUB-RAMAL DE HIDRÁULICA PREDIAL - FORNECIMENTO E INSTALAÇÃO. AF_04/2022</t>
  </si>
  <si>
    <t>1.14.0.3.</t>
  </si>
  <si>
    <t>89352</t>
  </si>
  <si>
    <t>REGISTRO DE GAVETA BRUTO, LATÃO, ROSCÁVEL, 1/2" - FORNECIMENTO E INSTALAÇÃO. AF_08/2021</t>
  </si>
  <si>
    <t>1.14.0.4.</t>
  </si>
  <si>
    <t>94495</t>
  </si>
  <si>
    <t>REGISTRO DE GAVETA BRUTO, LATÃO, ROSCÁVEL, 1" - FORNECIMENTO E INSTALAÇÃO. AF_08/2021</t>
  </si>
  <si>
    <t>1.14.0.5.</t>
  </si>
  <si>
    <t>SCO FGV 2022</t>
  </si>
  <si>
    <t>AP 24.05.0100 (/)</t>
  </si>
  <si>
    <t>Fluxometro com umidificador, ar comprimido/oxigenio, para redes de gases medicinais. Fornecimento.(desonerado)</t>
  </si>
  <si>
    <t>un</t>
  </si>
  <si>
    <t>1.14.0.6.</t>
  </si>
  <si>
    <t>01.17.071</t>
  </si>
  <si>
    <t>Projeto executivo de instalações hidráulicas em formato A1</t>
  </si>
  <si>
    <t>1.15.</t>
  </si>
  <si>
    <t>LIMPEZA FINAL</t>
  </si>
  <si>
    <t>1.15.0.1.</t>
  </si>
  <si>
    <t>55.01.020</t>
  </si>
  <si>
    <t>Limpeza final da obra</t>
  </si>
  <si>
    <t>OBRA</t>
  </si>
  <si>
    <t>Botucatu-SP</t>
  </si>
  <si>
    <t>Abril / 2022</t>
  </si>
  <si>
    <t>Botucatu, 06 de setembro de 2.022</t>
  </si>
  <si>
    <t>Valor (R$)</t>
  </si>
  <si>
    <t>Parcelas:</t>
  </si>
  <si>
    <t>Mês 01</t>
  </si>
  <si>
    <t>Mês 02</t>
  </si>
  <si>
    <t>Mês 03</t>
  </si>
  <si>
    <t>Mês 04</t>
  </si>
  <si>
    <t>Mês 05</t>
  </si>
  <si>
    <t>Mês 06</t>
  </si>
  <si>
    <t>MUNICÍPIO / UF:</t>
  </si>
  <si>
    <t>DATA BASE:</t>
  </si>
  <si>
    <t>TOTAL</t>
  </si>
  <si>
    <t>REPASSE</t>
  </si>
  <si>
    <t>CONTRAPARTIDA</t>
  </si>
  <si>
    <t>ACUMULADO (R$)</t>
  </si>
  <si>
    <t>ACUMULADO (%)</t>
  </si>
  <si>
    <t>OBRA: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</si>
</sst>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_-* #,##0.00_-;\-* #,##0.00_-;_-* \-??_-;_-@_-"/>
    <numFmt numFmtId="165" formatCode="_(* #,##0.00_);_(* \(#,##0.00\);_(* \-??_);_(@_)"/>
    <numFmt numFmtId="166" formatCode="_-&quot;R$ &quot;* #,##0.00_-;&quot;-R$ &quot;* #,##0.00_-;_-&quot;R$ &quot;* \-??_-;_-@_-"/>
    <numFmt numFmtId="167" formatCode="_(\ #,##0.00_);_(&quot; (&quot;#,##0.00\);_(&quot; -&quot;??_);_(@_)"/>
  </numFmts>
  <fonts count="2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9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8"/>
      <color indexed="54"/>
      <name val="Calibri Light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1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42"/>
      </patternFill>
    </fill>
    <fill>
      <patternFill patternType="solid">
        <fgColor indexed="4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24"/>
        <bgColor indexed="46"/>
      </patternFill>
    </fill>
    <fill>
      <patternFill patternType="solid">
        <fgColor indexed="22"/>
        <bgColor indexed="44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9"/>
        <bgColor indexed="41"/>
      </patternFill>
    </fill>
    <fill>
      <patternFill patternType="solid">
        <fgColor indexed="55"/>
        <bgColor indexed="46"/>
      </patternFill>
    </fill>
    <fill>
      <patternFill patternType="solid">
        <fgColor indexed="53"/>
        <bgColor indexed="52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4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54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4" fillId="2" borderId="0" applyNumberFormat="0" applyBorder="0" applyAlignment="0" applyProtection="0"/>
    <xf numFmtId="0" fontId="5" fillId="11" borderId="1" applyNumberFormat="0" applyAlignment="0" applyProtection="0"/>
    <xf numFmtId="0" fontId="6" fillId="12" borderId="2" applyNumberFormat="0" applyAlignment="0" applyProtection="0"/>
    <xf numFmtId="0" fontId="7" fillId="0" borderId="3" applyNumberFormat="0" applyFill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8" fillId="3" borderId="1" applyNumberFormat="0" applyAlignment="0" applyProtection="0"/>
    <xf numFmtId="0" fontId="9" fillId="16" borderId="0" applyNumberFormat="0" applyBorder="0" applyAlignment="0" applyProtection="0"/>
    <xf numFmtId="166" fontId="1" fillId="0" borderId="0" applyFill="0" applyBorder="0" applyAlignment="0" applyProtection="0"/>
    <xf numFmtId="0" fontId="10" fillId="6" borderId="0" applyNumberFormat="0" applyBorder="0" applyAlignment="0" applyProtection="0"/>
    <xf numFmtId="0" fontId="1" fillId="0" borderId="0"/>
    <xf numFmtId="0" fontId="2" fillId="0" borderId="0"/>
    <xf numFmtId="0" fontId="11" fillId="0" borderId="0"/>
    <xf numFmtId="0" fontId="1" fillId="5" borderId="4" applyNumberFormat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12" fillId="11" borderId="5" applyNumberFormat="0" applyAlignment="0" applyProtection="0"/>
    <xf numFmtId="165" fontId="1" fillId="0" borderId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5" fillId="0" borderId="9" applyNumberFormat="0" applyFill="0" applyAlignment="0" applyProtection="0"/>
    <xf numFmtId="164" fontId="1" fillId="0" borderId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114">
    <xf numFmtId="0" fontId="0" fillId="0" borderId="0" xfId="0"/>
    <xf numFmtId="0" fontId="1" fillId="0" borderId="15" xfId="1" applyFont="1" applyFill="1" applyBorder="1"/>
    <xf numFmtId="0" fontId="1" fillId="0" borderId="16" xfId="1" applyFont="1" applyFill="1" applyBorder="1"/>
    <xf numFmtId="0" fontId="0" fillId="0" borderId="0" xfId="0" applyFill="1"/>
    <xf numFmtId="0" fontId="20" fillId="0" borderId="0" xfId="36" applyFont="1" applyBorder="1" applyAlignment="1" applyProtection="1">
      <alignment horizontal="left" vertical="top"/>
    </xf>
    <xf numFmtId="0" fontId="0" fillId="0" borderId="0" xfId="0"/>
    <xf numFmtId="0" fontId="1" fillId="0" borderId="0" xfId="1" applyFont="1" applyFill="1" applyBorder="1"/>
    <xf numFmtId="165" fontId="1" fillId="0" borderId="13" xfId="41" applyNumberFormat="1" applyFont="1" applyFill="1" applyBorder="1" applyAlignment="1" applyProtection="1">
      <alignment vertical="center" shrinkToFit="1"/>
    </xf>
    <xf numFmtId="165" fontId="1" fillId="0" borderId="14" xfId="41" applyNumberFormat="1" applyFont="1" applyFill="1" applyBorder="1" applyAlignment="1" applyProtection="1">
      <alignment horizontal="center" vertical="center" shrinkToFit="1"/>
    </xf>
    <xf numFmtId="49" fontId="1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1" applyNumberFormat="1" applyFont="1" applyFill="1" applyBorder="1" applyAlignment="1" applyProtection="1">
      <alignment horizontal="center" vertical="center" wrapText="1"/>
      <protection locked="0"/>
    </xf>
    <xf numFmtId="165" fontId="1" fillId="0" borderId="13" xfId="41" applyFont="1" applyFill="1" applyBorder="1" applyAlignment="1" applyProtection="1">
      <alignment vertical="center" wrapText="1"/>
      <protection locked="0"/>
    </xf>
    <xf numFmtId="49" fontId="1" fillId="0" borderId="13" xfId="1" applyNumberFormat="1" applyFill="1" applyBorder="1" applyAlignment="1" applyProtection="1">
      <alignment horizontal="center" vertical="center" wrapText="1"/>
      <protection locked="0"/>
    </xf>
    <xf numFmtId="0" fontId="1" fillId="0" borderId="13" xfId="1" applyNumberFormat="1" applyFont="1" applyFill="1" applyBorder="1" applyAlignment="1" applyProtection="1">
      <alignment horizontal="left" vertical="center" wrapText="1"/>
      <protection locked="0"/>
    </xf>
    <xf numFmtId="10" fontId="1" fillId="0" borderId="13" xfId="38" applyNumberFormat="1" applyFont="1" applyFill="1" applyBorder="1" applyAlignment="1" applyProtection="1">
      <alignment horizontal="center" vertical="center" wrapText="1"/>
      <protection locked="0"/>
    </xf>
    <xf numFmtId="0" fontId="20" fillId="17" borderId="13" xfId="1" applyNumberFormat="1" applyFont="1" applyFill="1" applyBorder="1" applyAlignment="1" applyProtection="1">
      <alignment horizontal="left" vertical="center" wrapText="1"/>
      <protection locked="0"/>
    </xf>
    <xf numFmtId="165" fontId="20" fillId="17" borderId="14" xfId="41" applyNumberFormat="1" applyFont="1" applyFill="1" applyBorder="1" applyAlignment="1" applyProtection="1">
      <alignment horizontal="center" vertical="center" shrinkToFit="1"/>
    </xf>
    <xf numFmtId="49" fontId="1" fillId="18" borderId="13" xfId="1" applyNumberFormat="1" applyFont="1" applyFill="1" applyBorder="1" applyAlignment="1" applyProtection="1">
      <alignment horizontal="center" vertical="center" wrapText="1"/>
      <protection locked="0"/>
    </xf>
    <xf numFmtId="0" fontId="20" fillId="18" borderId="13" xfId="1" applyNumberFormat="1" applyFont="1" applyFill="1" applyBorder="1" applyAlignment="1" applyProtection="1">
      <alignment horizontal="left" vertical="center" wrapText="1"/>
      <protection locked="0"/>
    </xf>
    <xf numFmtId="0" fontId="1" fillId="18" borderId="13" xfId="1" applyNumberFormat="1" applyFont="1" applyFill="1" applyBorder="1" applyAlignment="1" applyProtection="1">
      <alignment horizontal="center" vertical="center" wrapText="1"/>
      <protection locked="0"/>
    </xf>
    <xf numFmtId="165" fontId="1" fillId="18" borderId="13" xfId="41" applyNumberFormat="1" applyFont="1" applyFill="1" applyBorder="1" applyAlignment="1" applyProtection="1">
      <alignment vertical="center" shrinkToFit="1"/>
    </xf>
    <xf numFmtId="165" fontId="1" fillId="18" borderId="13" xfId="41" applyFont="1" applyFill="1" applyBorder="1" applyAlignment="1" applyProtection="1">
      <alignment vertical="center" wrapText="1"/>
      <protection locked="0"/>
    </xf>
    <xf numFmtId="10" fontId="1" fillId="18" borderId="13" xfId="38" applyNumberFormat="1" applyFont="1" applyFill="1" applyBorder="1" applyAlignment="1" applyProtection="1">
      <alignment horizontal="center" vertical="center" wrapText="1"/>
      <protection locked="0"/>
    </xf>
    <xf numFmtId="165" fontId="20" fillId="18" borderId="14" xfId="41" applyNumberFormat="1" applyFont="1" applyFill="1" applyBorder="1" applyAlignment="1" applyProtection="1">
      <alignment horizontal="center" vertical="center" shrinkToFit="1"/>
    </xf>
    <xf numFmtId="0" fontId="20" fillId="17" borderId="13" xfId="1" applyNumberFormat="1" applyFont="1" applyFill="1" applyBorder="1" applyAlignment="1" applyProtection="1">
      <alignment horizontal="center" vertical="center" wrapText="1"/>
      <protection locked="0"/>
    </xf>
    <xf numFmtId="165" fontId="20" fillId="17" borderId="13" xfId="41" applyNumberFormat="1" applyFont="1" applyFill="1" applyBorder="1" applyAlignment="1" applyProtection="1">
      <alignment vertical="center" shrinkToFit="1"/>
    </xf>
    <xf numFmtId="165" fontId="20" fillId="17" borderId="13" xfId="41" applyFont="1" applyFill="1" applyBorder="1" applyAlignment="1" applyProtection="1">
      <alignment vertical="center" wrapText="1"/>
      <protection locked="0"/>
    </xf>
    <xf numFmtId="10" fontId="20" fillId="17" borderId="13" xfId="38" applyNumberFormat="1" applyFont="1" applyFill="1" applyBorder="1" applyAlignment="1" applyProtection="1">
      <alignment horizontal="center" vertical="center" wrapText="1"/>
      <protection locked="0"/>
    </xf>
    <xf numFmtId="0" fontId="20" fillId="18" borderId="13" xfId="1" applyNumberFormat="1" applyFont="1" applyFill="1" applyBorder="1" applyAlignment="1" applyProtection="1">
      <alignment horizontal="center" vertical="center" wrapText="1"/>
      <protection locked="0"/>
    </xf>
    <xf numFmtId="165" fontId="20" fillId="18" borderId="13" xfId="41" applyNumberFormat="1" applyFont="1" applyFill="1" applyBorder="1" applyAlignment="1" applyProtection="1">
      <alignment vertical="center" shrinkToFit="1"/>
    </xf>
    <xf numFmtId="165" fontId="20" fillId="18" borderId="13" xfId="41" applyFont="1" applyFill="1" applyBorder="1" applyAlignment="1" applyProtection="1">
      <alignment vertical="center" wrapText="1"/>
      <protection locked="0"/>
    </xf>
    <xf numFmtId="10" fontId="20" fillId="18" borderId="13" xfId="38" applyNumberFormat="1" applyFont="1" applyFill="1" applyBorder="1" applyAlignment="1" applyProtection="1">
      <alignment horizontal="center" vertical="center" wrapText="1"/>
      <protection locked="0"/>
    </xf>
    <xf numFmtId="49" fontId="20" fillId="18" borderId="13" xfId="1" applyNumberFormat="1" applyFont="1" applyFill="1" applyBorder="1" applyAlignment="1" applyProtection="1">
      <alignment horizontal="center" vertical="center" wrapText="1"/>
      <protection locked="0"/>
    </xf>
    <xf numFmtId="0" fontId="20" fillId="19" borderId="11" xfId="1" applyFont="1" applyFill="1" applyBorder="1" applyAlignment="1" applyProtection="1">
      <alignment horizontal="center" vertical="center"/>
    </xf>
    <xf numFmtId="0" fontId="20" fillId="0" borderId="0" xfId="36" applyFont="1" applyBorder="1" applyAlignment="1" applyProtection="1">
      <alignment horizontal="center" vertical="top"/>
    </xf>
    <xf numFmtId="0" fontId="1" fillId="0" borderId="0" xfId="34" applyFont="1" applyFill="1" applyBorder="1" applyAlignment="1" applyProtection="1">
      <alignment horizontal="center" vertical="top" wrapText="1"/>
    </xf>
    <xf numFmtId="49" fontId="1" fillId="0" borderId="13" xfId="1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0" borderId="12" xfId="1" applyNumberFormat="1" applyFont="1" applyFill="1" applyBorder="1" applyAlignment="1">
      <alignment horizontal="left" vertical="center" wrapText="1" shrinkToFit="1"/>
    </xf>
    <xf numFmtId="0" fontId="1" fillId="0" borderId="10" xfId="1" applyFont="1" applyFill="1" applyBorder="1" applyAlignment="1">
      <alignment horizontal="left"/>
    </xf>
    <xf numFmtId="0" fontId="1" fillId="0" borderId="0" xfId="1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20" fillId="19" borderId="19" xfId="1" applyFont="1" applyFill="1" applyBorder="1" applyAlignment="1" applyProtection="1">
      <alignment horizontal="center" vertical="center" wrapText="1"/>
    </xf>
    <xf numFmtId="0" fontId="1" fillId="20" borderId="20" xfId="1" applyNumberFormat="1" applyFont="1" applyFill="1" applyBorder="1" applyAlignment="1">
      <alignment horizontal="left" vertical="center" wrapText="1" shrinkToFit="1"/>
    </xf>
    <xf numFmtId="49" fontId="1" fillId="20" borderId="21" xfId="1" applyNumberFormat="1" applyFont="1" applyFill="1" applyBorder="1" applyAlignment="1" applyProtection="1">
      <alignment horizontal="center" vertical="center" wrapText="1"/>
      <protection locked="0"/>
    </xf>
    <xf numFmtId="0" fontId="1" fillId="20" borderId="21" xfId="1" applyNumberFormat="1" applyFill="1" applyBorder="1" applyAlignment="1" applyProtection="1">
      <alignment horizontal="left" vertical="center" wrapText="1"/>
      <protection locked="0"/>
    </xf>
    <xf numFmtId="0" fontId="1" fillId="20" borderId="21" xfId="1" applyNumberFormat="1" applyFont="1" applyFill="1" applyBorder="1" applyAlignment="1" applyProtection="1">
      <alignment horizontal="center" vertical="center" wrapText="1"/>
      <protection locked="0"/>
    </xf>
    <xf numFmtId="165" fontId="1" fillId="20" borderId="21" xfId="41" applyNumberFormat="1" applyFont="1" applyFill="1" applyBorder="1" applyAlignment="1" applyProtection="1">
      <alignment vertical="center" shrinkToFit="1"/>
    </xf>
    <xf numFmtId="165" fontId="1" fillId="20" borderId="21" xfId="41" applyFont="1" applyFill="1" applyBorder="1" applyAlignment="1" applyProtection="1">
      <alignment vertical="center" wrapText="1"/>
      <protection locked="0"/>
    </xf>
    <xf numFmtId="10" fontId="1" fillId="20" borderId="21" xfId="38" applyNumberFormat="1" applyFont="1" applyFill="1" applyBorder="1" applyAlignment="1" applyProtection="1">
      <alignment horizontal="center" vertical="center" wrapText="1"/>
      <protection locked="0"/>
    </xf>
    <xf numFmtId="49" fontId="1" fillId="20" borderId="22" xfId="1" applyNumberFormat="1" applyFont="1" applyFill="1" applyBorder="1" applyAlignment="1" applyProtection="1">
      <alignment horizontal="left" vertical="center"/>
      <protection locked="0"/>
    </xf>
    <xf numFmtId="49" fontId="1" fillId="20" borderId="23" xfId="1" applyNumberFormat="1" applyFont="1" applyFill="1" applyBorder="1" applyAlignment="1" applyProtection="1">
      <alignment horizontal="center" vertical="center" wrapText="1"/>
      <protection locked="0"/>
    </xf>
    <xf numFmtId="49" fontId="1" fillId="20" borderId="24" xfId="1" applyNumberFormat="1" applyFont="1" applyFill="1" applyBorder="1" applyAlignment="1" applyProtection="1">
      <alignment horizontal="center" vertical="center" wrapText="1"/>
      <protection locked="0"/>
    </xf>
    <xf numFmtId="0" fontId="20" fillId="19" borderId="19" xfId="1" applyFont="1" applyFill="1" applyBorder="1" applyAlignment="1" applyProtection="1">
      <alignment horizontal="left" vertical="center" wrapText="1"/>
    </xf>
    <xf numFmtId="49" fontId="1" fillId="20" borderId="23" xfId="1" applyNumberFormat="1" applyFont="1" applyFill="1" applyBorder="1" applyAlignment="1" applyProtection="1">
      <alignment horizontal="left" vertical="center" wrapText="1"/>
      <protection locked="0"/>
    </xf>
    <xf numFmtId="0" fontId="1" fillId="0" borderId="15" xfId="1" applyFont="1" applyFill="1" applyBorder="1" applyAlignment="1">
      <alignment horizontal="left"/>
    </xf>
    <xf numFmtId="0" fontId="20" fillId="17" borderId="12" xfId="1" applyNumberFormat="1" applyFont="1" applyFill="1" applyBorder="1" applyAlignment="1">
      <alignment horizontal="left" vertical="center" wrapText="1" shrinkToFit="1"/>
    </xf>
    <xf numFmtId="49" fontId="20" fillId="17" borderId="13" xfId="1" applyNumberFormat="1" applyFont="1" applyFill="1" applyBorder="1" applyAlignment="1" applyProtection="1">
      <alignment horizontal="center" vertical="center" wrapText="1"/>
      <protection locked="0"/>
    </xf>
    <xf numFmtId="43" fontId="1" fillId="17" borderId="17" xfId="52" applyFont="1" applyFill="1" applyBorder="1" applyAlignment="1" applyProtection="1">
      <alignment horizontal="center" vertical="center" wrapText="1"/>
      <protection locked="0"/>
    </xf>
    <xf numFmtId="165" fontId="1" fillId="17" borderId="18" xfId="41" applyNumberFormat="1" applyFont="1" applyFill="1" applyBorder="1" applyAlignment="1" applyProtection="1">
      <alignment horizontal="center" vertical="center" shrinkToFit="1"/>
    </xf>
    <xf numFmtId="0" fontId="1" fillId="18" borderId="12" xfId="1" applyNumberFormat="1" applyFont="1" applyFill="1" applyBorder="1" applyAlignment="1">
      <alignment horizontal="left" vertical="center" wrapText="1" shrinkToFit="1"/>
    </xf>
    <xf numFmtId="0" fontId="1" fillId="18" borderId="13" xfId="1" applyNumberFormat="1" applyFill="1" applyBorder="1" applyAlignment="1" applyProtection="1">
      <alignment horizontal="left" vertical="center" wrapText="1"/>
      <protection locked="0"/>
    </xf>
    <xf numFmtId="165" fontId="1" fillId="18" borderId="14" xfId="41" applyNumberFormat="1" applyFont="1" applyFill="1" applyBorder="1" applyAlignment="1" applyProtection="1">
      <alignment horizontal="center" vertical="center" shrinkToFit="1"/>
    </xf>
    <xf numFmtId="0" fontId="20" fillId="18" borderId="12" xfId="1" applyNumberFormat="1" applyFont="1" applyFill="1" applyBorder="1" applyAlignment="1">
      <alignment horizontal="left" vertical="center" wrapText="1" shrinkToFit="1"/>
    </xf>
    <xf numFmtId="0" fontId="1" fillId="0" borderId="0" xfId="1" applyFont="1" applyBorder="1"/>
    <xf numFmtId="0" fontId="23" fillId="0" borderId="0" xfId="1" applyFont="1" applyBorder="1" applyAlignment="1">
      <alignment horizontal="left" vertical="center"/>
    </xf>
    <xf numFmtId="0" fontId="23" fillId="0" borderId="0" xfId="1" applyFont="1" applyBorder="1" applyAlignment="1">
      <alignment horizontal="left" vertical="center" wrapText="1"/>
    </xf>
    <xf numFmtId="43" fontId="20" fillId="17" borderId="13" xfId="52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5" fillId="0" borderId="0" xfId="0" applyFont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0" fillId="0" borderId="0" xfId="36" applyFont="1" applyBorder="1" applyAlignment="1" applyProtection="1">
      <alignment horizontal="left" vertical="center"/>
    </xf>
    <xf numFmtId="0" fontId="25" fillId="0" borderId="0" xfId="0" applyFont="1" applyBorder="1" applyAlignment="1">
      <alignment vertical="center"/>
    </xf>
    <xf numFmtId="0" fontId="1" fillId="0" borderId="0" xfId="34" applyFont="1" applyFill="1" applyBorder="1" applyAlignment="1" applyProtection="1">
      <alignment horizontal="center" vertical="center" wrapText="1"/>
    </xf>
    <xf numFmtId="0" fontId="1" fillId="0" borderId="0" xfId="34" applyFont="1" applyFill="1" applyBorder="1" applyAlignment="1" applyProtection="1">
      <alignment horizontal="left" vertical="center" wrapText="1"/>
    </xf>
    <xf numFmtId="49" fontId="1" fillId="0" borderId="0" xfId="34" applyNumberFormat="1" applyFont="1" applyFill="1" applyBorder="1" applyAlignment="1" applyProtection="1">
      <alignment horizontal="left" vertical="center" wrapText="1"/>
    </xf>
    <xf numFmtId="0" fontId="1" fillId="0" borderId="0" xfId="34" applyFont="1" applyBorder="1" applyAlignment="1">
      <alignment vertical="center"/>
    </xf>
    <xf numFmtId="164" fontId="1" fillId="0" borderId="0" xfId="50" applyFont="1" applyFill="1" applyBorder="1" applyAlignment="1" applyProtection="1">
      <alignment horizontal="center" vertical="center"/>
    </xf>
    <xf numFmtId="0" fontId="25" fillId="0" borderId="0" xfId="0" applyFont="1" applyAlignment="1">
      <alignment horizontal="center" vertical="center"/>
    </xf>
    <xf numFmtId="10" fontId="1" fillId="17" borderId="17" xfId="35" applyNumberFormat="1" applyFont="1" applyFill="1" applyBorder="1" applyAlignment="1">
      <alignment horizontal="left" vertical="center"/>
    </xf>
    <xf numFmtId="10" fontId="1" fillId="17" borderId="17" xfId="39" applyNumberFormat="1" applyFont="1" applyFill="1" applyBorder="1" applyAlignment="1" applyProtection="1">
      <alignment horizontal="center" vertical="center"/>
    </xf>
    <xf numFmtId="164" fontId="1" fillId="18" borderId="17" xfId="50" applyFont="1" applyFill="1" applyBorder="1" applyAlignment="1" applyProtection="1">
      <alignment horizontal="center" vertical="center"/>
    </xf>
    <xf numFmtId="0" fontId="1" fillId="18" borderId="25" xfId="34" applyFont="1" applyFill="1" applyBorder="1" applyAlignment="1">
      <alignment vertical="center"/>
    </xf>
    <xf numFmtId="164" fontId="1" fillId="18" borderId="25" xfId="50" applyFont="1" applyFill="1" applyBorder="1" applyAlignment="1" applyProtection="1">
      <alignment horizontal="center" vertical="center"/>
    </xf>
    <xf numFmtId="0" fontId="20" fillId="19" borderId="17" xfId="1" applyFont="1" applyFill="1" applyBorder="1" applyAlignment="1" applyProtection="1">
      <alignment horizontal="center" vertical="center"/>
    </xf>
    <xf numFmtId="10" fontId="1" fillId="17" borderId="17" xfId="53" applyNumberFormat="1" applyFont="1" applyFill="1" applyBorder="1" applyAlignment="1" applyProtection="1">
      <alignment horizontal="center" vertical="center"/>
    </xf>
    <xf numFmtId="10" fontId="1" fillId="18" borderId="17" xfId="53" applyNumberFormat="1" applyFont="1" applyFill="1" applyBorder="1" applyAlignment="1" applyProtection="1">
      <alignment horizontal="center" vertical="center"/>
    </xf>
    <xf numFmtId="165" fontId="1" fillId="17" borderId="17" xfId="41" applyFont="1" applyFill="1" applyBorder="1" applyAlignment="1" applyProtection="1">
      <alignment vertical="center" shrinkToFit="1"/>
    </xf>
    <xf numFmtId="10" fontId="1" fillId="21" borderId="17" xfId="39" applyNumberFormat="1" applyFont="1" applyFill="1" applyBorder="1" applyAlignment="1" applyProtection="1">
      <alignment vertical="center"/>
    </xf>
    <xf numFmtId="164" fontId="20" fillId="18" borderId="17" xfId="50" applyFont="1" applyFill="1" applyBorder="1" applyAlignment="1" applyProtection="1">
      <alignment horizontal="center" vertical="center"/>
    </xf>
    <xf numFmtId="0" fontId="1" fillId="18" borderId="17" xfId="34" applyFont="1" applyFill="1" applyBorder="1" applyAlignment="1">
      <alignment vertical="center"/>
    </xf>
    <xf numFmtId="164" fontId="20" fillId="18" borderId="25" xfId="50" applyFont="1" applyFill="1" applyBorder="1" applyAlignment="1" applyProtection="1">
      <alignment horizontal="center" vertical="center"/>
    </xf>
    <xf numFmtId="164" fontId="20" fillId="17" borderId="17" xfId="50" applyFont="1" applyFill="1" applyBorder="1" applyAlignment="1" applyProtection="1">
      <alignment horizontal="center" vertical="center"/>
    </xf>
    <xf numFmtId="165" fontId="20" fillId="17" borderId="17" xfId="41" applyFont="1" applyFill="1" applyBorder="1" applyAlignment="1" applyProtection="1">
      <alignment vertical="center" shrinkToFit="1"/>
    </xf>
    <xf numFmtId="165" fontId="1" fillId="21" borderId="17" xfId="41" applyFont="1" applyFill="1" applyBorder="1" applyAlignment="1" applyProtection="1">
      <alignment vertical="center" shrinkToFit="1"/>
    </xf>
    <xf numFmtId="49" fontId="21" fillId="0" borderId="0" xfId="1" applyNumberFormat="1" applyFont="1" applyFill="1" applyBorder="1" applyAlignment="1" applyProtection="1">
      <alignment horizontal="left" vertical="center"/>
      <protection locked="0"/>
    </xf>
    <xf numFmtId="167" fontId="20" fillId="17" borderId="17" xfId="41" applyNumberFormat="1" applyFont="1" applyFill="1" applyBorder="1" applyAlignment="1" applyProtection="1">
      <alignment horizontal="right" vertical="center" shrinkToFit="1"/>
    </xf>
    <xf numFmtId="0" fontId="23" fillId="0" borderId="0" xfId="1" applyFont="1" applyBorder="1" applyAlignment="1">
      <alignment horizontal="left" vertical="center" wrapText="1"/>
    </xf>
    <xf numFmtId="0" fontId="1" fillId="0" borderId="0" xfId="34" applyFont="1" applyFill="1" applyBorder="1" applyAlignment="1" applyProtection="1">
      <alignment horizontal="left" vertical="top" wrapText="1"/>
    </xf>
    <xf numFmtId="0" fontId="20" fillId="0" borderId="0" xfId="36" applyFont="1" applyBorder="1" applyAlignment="1" applyProtection="1">
      <alignment horizontal="left" vertical="top"/>
    </xf>
    <xf numFmtId="49" fontId="1" fillId="0" borderId="0" xfId="34" applyNumberFormat="1" applyFont="1" applyFill="1" applyBorder="1" applyAlignment="1" applyProtection="1">
      <alignment horizontal="left" vertical="top" wrapText="1"/>
    </xf>
    <xf numFmtId="0" fontId="20" fillId="19" borderId="26" xfId="1" applyFont="1" applyFill="1" applyBorder="1" applyAlignment="1" applyProtection="1">
      <alignment horizontal="center" vertical="center"/>
    </xf>
    <xf numFmtId="0" fontId="20" fillId="19" borderId="27" xfId="1" applyFont="1" applyFill="1" applyBorder="1" applyAlignment="1" applyProtection="1">
      <alignment horizontal="center" vertical="center"/>
    </xf>
    <xf numFmtId="0" fontId="20" fillId="19" borderId="28" xfId="1" applyFont="1" applyFill="1" applyBorder="1" applyAlignment="1" applyProtection="1">
      <alignment horizontal="center" vertical="center"/>
    </xf>
    <xf numFmtId="0" fontId="1" fillId="17" borderId="17" xfId="34" applyFont="1" applyFill="1" applyBorder="1" applyAlignment="1">
      <alignment horizontal="center" vertical="center"/>
    </xf>
    <xf numFmtId="164" fontId="20" fillId="17" borderId="17" xfId="50" applyFont="1" applyFill="1" applyBorder="1" applyAlignment="1" applyProtection="1">
      <alignment horizontal="center" vertical="center"/>
    </xf>
    <xf numFmtId="9" fontId="1" fillId="17" borderId="17" xfId="53" applyFont="1" applyFill="1" applyBorder="1" applyAlignment="1" applyProtection="1">
      <alignment horizontal="center" vertical="center"/>
    </xf>
    <xf numFmtId="43" fontId="26" fillId="18" borderId="17" xfId="52" applyFont="1" applyFill="1" applyBorder="1" applyAlignment="1">
      <alignment horizontal="center" vertical="center"/>
    </xf>
    <xf numFmtId="0" fontId="20" fillId="0" borderId="0" xfId="36" applyFont="1" applyBorder="1" applyAlignment="1" applyProtection="1">
      <alignment horizontal="right" vertical="center"/>
    </xf>
    <xf numFmtId="164" fontId="1" fillId="17" borderId="17" xfId="50" applyFont="1" applyFill="1" applyBorder="1" applyAlignment="1" applyProtection="1">
      <alignment horizontal="center"/>
    </xf>
    <xf numFmtId="43" fontId="26" fillId="17" borderId="17" xfId="52" applyFont="1" applyFill="1" applyBorder="1" applyAlignment="1">
      <alignment horizontal="center" vertical="center"/>
    </xf>
  </cellXfs>
  <cellStyles count="54">
    <cellStyle name="20% - Ênfase1 2" xfId="2"/>
    <cellStyle name="20% - Ênfase2 2" xfId="3"/>
    <cellStyle name="20% - Ênfase3 2" xfId="4"/>
    <cellStyle name="20% - Ênfase4 2" xfId="5"/>
    <cellStyle name="20% - Ênfase5 2" xfId="6"/>
    <cellStyle name="20% - Ênfase6 2" xfId="7"/>
    <cellStyle name="40% - Ênfase1 2" xfId="8"/>
    <cellStyle name="40% - Ênfase2 2" xfId="9"/>
    <cellStyle name="40% - Ênfase3 2" xfId="10"/>
    <cellStyle name="40% - Ênfase4 2" xfId="11"/>
    <cellStyle name="40% - Ênfase5 2" xfId="12"/>
    <cellStyle name="40% - Ênfase6 2" xfId="13"/>
    <cellStyle name="60% - Ênfase1 2" xfId="14"/>
    <cellStyle name="60% - Ênfase2 2" xfId="15"/>
    <cellStyle name="60% - Ênfase3 2" xfId="16"/>
    <cellStyle name="60% - Ênfase4 2" xfId="17"/>
    <cellStyle name="60% - Ênfase5 2" xfId="18"/>
    <cellStyle name="60% - Ênfase6 2" xfId="19"/>
    <cellStyle name="Bom 2" xfId="20"/>
    <cellStyle name="Cálculo 2" xfId="21"/>
    <cellStyle name="Célula de Verificação 2" xfId="22"/>
    <cellStyle name="Célula Vinculada 2" xfId="23"/>
    <cellStyle name="Ênfase1 2" xfId="24"/>
    <cellStyle name="Ênfase2 2" xfId="25"/>
    <cellStyle name="Ênfase3 2" xfId="26"/>
    <cellStyle name="Ênfase4 2" xfId="27"/>
    <cellStyle name="Ênfase5 2" xfId="28"/>
    <cellStyle name="Ênfase6 2" xfId="29"/>
    <cellStyle name="Entrada 2" xfId="30"/>
    <cellStyle name="Incorreto 2" xfId="31"/>
    <cellStyle name="Moeda 2" xfId="32"/>
    <cellStyle name="Neutra 2" xfId="33"/>
    <cellStyle name="Normal" xfId="0" builtinId="0"/>
    <cellStyle name="Normal 2" xfId="34"/>
    <cellStyle name="Normal 3" xfId="35"/>
    <cellStyle name="Normal 4" xfId="1"/>
    <cellStyle name="Normal 5" xfId="51"/>
    <cellStyle name="Normal_FICHA DE VERIFICAÇÃO PRELIMINAR - Plano R" xfId="36"/>
    <cellStyle name="Nota 2" xfId="37"/>
    <cellStyle name="Porcentagem" xfId="53" builtinId="5"/>
    <cellStyle name="Porcentagem 2" xfId="39"/>
    <cellStyle name="Porcentagem 3" xfId="38"/>
    <cellStyle name="Saída 2" xfId="40"/>
    <cellStyle name="Separador de milhares" xfId="52" builtinId="3"/>
    <cellStyle name="Separador de milhares 2" xfId="41"/>
    <cellStyle name="Texto de Aviso 2" xfId="42"/>
    <cellStyle name="Texto Explicativo 2" xfId="43"/>
    <cellStyle name="Título 1 2" xfId="44"/>
    <cellStyle name="Título 2 2" xfId="45"/>
    <cellStyle name="Título 3 2" xfId="46"/>
    <cellStyle name="Título 4 2" xfId="47"/>
    <cellStyle name="Título 5" xfId="48"/>
    <cellStyle name="Total 2" xfId="49"/>
    <cellStyle name="Vírgula 2" xfId="5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112059</xdr:colOff>
      <xdr:row>1</xdr:row>
      <xdr:rowOff>33618</xdr:rowOff>
    </xdr:from>
    <xdr:to>
      <xdr:col>2</xdr:col>
      <xdr:colOff>556932</xdr:colOff>
      <xdr:row>6</xdr:row>
      <xdr:rowOff>33618</xdr:rowOff>
    </xdr:to>
    <xdr:pic>
      <xdr:nvPicPr>
        <xdr:cNvPr id="2" name="Imagem 1" descr="Logo_HC_normal-14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059" y="224118"/>
          <a:ext cx="161028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378760</xdr:colOff>
      <xdr:row>0</xdr:row>
      <xdr:rowOff>176493</xdr:rowOff>
    </xdr:from>
    <xdr:to>
      <xdr:col>1</xdr:col>
      <xdr:colOff>1857375</xdr:colOff>
      <xdr:row>7</xdr:row>
      <xdr:rowOff>85725</xdr:rowOff>
    </xdr:to>
    <xdr:pic>
      <xdr:nvPicPr>
        <xdr:cNvPr id="2" name="Imagem 1" descr="Logo_HC_normal-14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8760" y="176493"/>
          <a:ext cx="1888190" cy="1309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49</xdr:row>
      <xdr:rowOff>28575</xdr:rowOff>
    </xdr:from>
    <xdr:to>
      <xdr:col>1</xdr:col>
      <xdr:colOff>1534003</xdr:colOff>
      <xdr:row>54</xdr:row>
      <xdr:rowOff>120075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300" y="9429750"/>
          <a:ext cx="1829278" cy="10440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252412</xdr:colOff>
      <xdr:row>49</xdr:row>
      <xdr:rowOff>38100</xdr:rowOff>
    </xdr:from>
    <xdr:to>
      <xdr:col>6</xdr:col>
      <xdr:colOff>541109</xdr:colOff>
      <xdr:row>54</xdr:row>
      <xdr:rowOff>129600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662487" y="9439275"/>
          <a:ext cx="1984147" cy="10440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1707356</xdr:colOff>
      <xdr:row>49</xdr:row>
      <xdr:rowOff>57150</xdr:rowOff>
    </xdr:from>
    <xdr:to>
      <xdr:col>3</xdr:col>
      <xdr:colOff>544365</xdr:colOff>
      <xdr:row>54</xdr:row>
      <xdr:rowOff>148650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116931" y="9458325"/>
          <a:ext cx="1989784" cy="10440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338138</xdr:colOff>
      <xdr:row>49</xdr:row>
      <xdr:rowOff>38100</xdr:rowOff>
    </xdr:from>
    <xdr:to>
      <xdr:col>9</xdr:col>
      <xdr:colOff>563066</xdr:colOff>
      <xdr:row>54</xdr:row>
      <xdr:rowOff>129600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291388" y="9439275"/>
          <a:ext cx="1920378" cy="1044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2"/>
  <sheetViews>
    <sheetView tabSelected="1" topLeftCell="A257" zoomScale="85" zoomScaleNormal="85" workbookViewId="0">
      <selection activeCell="D271" sqref="D271"/>
    </sheetView>
  </sheetViews>
  <sheetFormatPr defaultRowHeight="15"/>
  <cols>
    <col min="1" max="1" width="9.140625" style="38"/>
    <col min="2" max="2" width="8.42578125" customWidth="1"/>
    <col min="3" max="3" width="9.42578125" customWidth="1"/>
    <col min="4" max="4" width="58" style="38" customWidth="1"/>
    <col min="6" max="6" width="11.7109375" customWidth="1"/>
    <col min="7" max="7" width="15.28515625" customWidth="1"/>
    <col min="9" max="9" width="14.28515625" customWidth="1"/>
    <col min="10" max="10" width="11.85546875" customWidth="1"/>
  </cols>
  <sheetData>
    <row r="1" spans="1:10" s="5" customFormat="1">
      <c r="A1" s="38"/>
      <c r="D1" s="38"/>
    </row>
    <row r="2" spans="1:10" s="5" customFormat="1">
      <c r="A2" s="38"/>
      <c r="D2" s="38"/>
    </row>
    <row r="3" spans="1:10" s="5" customFormat="1">
      <c r="A3" s="38"/>
      <c r="D3" s="100" t="s">
        <v>2</v>
      </c>
      <c r="E3" s="100"/>
      <c r="F3" s="100"/>
      <c r="G3" s="100"/>
      <c r="H3" s="100"/>
      <c r="I3" s="100"/>
    </row>
    <row r="4" spans="1:10" s="5" customFormat="1">
      <c r="A4" s="38"/>
      <c r="D4" s="100"/>
      <c r="E4" s="100"/>
      <c r="F4" s="100"/>
      <c r="G4" s="100"/>
      <c r="H4" s="100"/>
      <c r="I4" s="100"/>
    </row>
    <row r="5" spans="1:10" s="5" customFormat="1">
      <c r="A5" s="38"/>
      <c r="D5" s="38"/>
    </row>
    <row r="6" spans="1:10" s="5" customFormat="1">
      <c r="A6" s="38"/>
      <c r="D6" s="38"/>
    </row>
    <row r="7" spans="1:10" s="5" customFormat="1">
      <c r="A7" s="38"/>
      <c r="D7" s="4" t="s">
        <v>641</v>
      </c>
      <c r="E7" s="102" t="s">
        <v>4</v>
      </c>
      <c r="F7" s="102"/>
      <c r="G7" s="102" t="s">
        <v>3</v>
      </c>
      <c r="H7" s="102"/>
      <c r="I7" s="34" t="s">
        <v>0</v>
      </c>
      <c r="J7" s="34" t="s">
        <v>1</v>
      </c>
    </row>
    <row r="8" spans="1:10" s="5" customFormat="1" ht="36" customHeight="1">
      <c r="A8" s="38"/>
      <c r="D8" s="36" t="s">
        <v>6</v>
      </c>
      <c r="E8" s="101" t="s">
        <v>642</v>
      </c>
      <c r="F8" s="101"/>
      <c r="G8" s="103" t="s">
        <v>643</v>
      </c>
      <c r="H8" s="103"/>
      <c r="I8" s="35" t="s">
        <v>7</v>
      </c>
      <c r="J8" s="35" t="s">
        <v>8</v>
      </c>
    </row>
    <row r="9" spans="1:10" s="5" customFormat="1">
      <c r="A9" s="38"/>
      <c r="D9" s="38"/>
    </row>
    <row r="10" spans="1:10" s="37" customFormat="1" ht="25.5" customHeight="1">
      <c r="A10" s="43" t="s">
        <v>9</v>
      </c>
      <c r="B10" s="43" t="s">
        <v>10</v>
      </c>
      <c r="C10" s="43" t="s">
        <v>11</v>
      </c>
      <c r="D10" s="54" t="s">
        <v>12</v>
      </c>
      <c r="E10" s="43" t="s">
        <v>13</v>
      </c>
      <c r="F10" s="43" t="s">
        <v>5</v>
      </c>
      <c r="G10" s="43" t="s">
        <v>14</v>
      </c>
      <c r="H10" s="43" t="s">
        <v>15</v>
      </c>
      <c r="I10" s="43" t="s">
        <v>16</v>
      </c>
      <c r="J10" s="43" t="s">
        <v>17</v>
      </c>
    </row>
    <row r="11" spans="1:10" ht="15" customHeight="1">
      <c r="A11" s="51" t="s">
        <v>6</v>
      </c>
      <c r="B11" s="52"/>
      <c r="C11" s="52"/>
      <c r="D11" s="55"/>
      <c r="E11" s="52"/>
      <c r="F11" s="52"/>
      <c r="G11" s="52"/>
      <c r="H11" s="52"/>
      <c r="I11" s="53"/>
      <c r="J11" s="59"/>
    </row>
    <row r="12" spans="1:10" s="3" customFormat="1" ht="25.5">
      <c r="A12" s="44" t="s">
        <v>19</v>
      </c>
      <c r="B12" s="45" t="s">
        <v>18</v>
      </c>
      <c r="C12" s="45"/>
      <c r="D12" s="46" t="s">
        <v>6</v>
      </c>
      <c r="E12" s="47"/>
      <c r="F12" s="48"/>
      <c r="G12" s="49"/>
      <c r="H12" s="50"/>
      <c r="I12" s="48"/>
      <c r="J12" s="60"/>
    </row>
    <row r="13" spans="1:10" s="3" customFormat="1">
      <c r="A13" s="15" t="s">
        <v>20</v>
      </c>
      <c r="B13" s="15" t="s">
        <v>18</v>
      </c>
      <c r="C13" s="15"/>
      <c r="D13" s="15" t="s">
        <v>21</v>
      </c>
      <c r="E13" s="15"/>
      <c r="F13" s="15"/>
      <c r="G13" s="15"/>
      <c r="H13" s="15"/>
      <c r="I13" s="15"/>
      <c r="J13" s="68"/>
    </row>
    <row r="14" spans="1:10" s="3" customFormat="1" ht="38.25">
      <c r="A14" s="39" t="s">
        <v>22</v>
      </c>
      <c r="B14" s="9" t="s">
        <v>23</v>
      </c>
      <c r="C14" s="12" t="s">
        <v>24</v>
      </c>
      <c r="D14" s="13" t="s">
        <v>25</v>
      </c>
      <c r="E14" s="10" t="s">
        <v>26</v>
      </c>
      <c r="F14" s="7">
        <v>6</v>
      </c>
      <c r="G14" s="11"/>
      <c r="H14" s="14" t="s">
        <v>0</v>
      </c>
      <c r="I14" s="7">
        <f>(G14*$I$8)+G14</f>
        <v>0</v>
      </c>
      <c r="J14" s="8"/>
    </row>
    <row r="15" spans="1:10" s="3" customFormat="1" ht="25.5">
      <c r="A15" s="39" t="s">
        <v>27</v>
      </c>
      <c r="B15" s="9" t="s">
        <v>28</v>
      </c>
      <c r="C15" s="9" t="s">
        <v>29</v>
      </c>
      <c r="D15" s="13" t="s">
        <v>30</v>
      </c>
      <c r="E15" s="10" t="s">
        <v>31</v>
      </c>
      <c r="F15" s="7">
        <v>6</v>
      </c>
      <c r="G15" s="11"/>
      <c r="H15" s="14" t="s">
        <v>0</v>
      </c>
      <c r="I15" s="7">
        <f>(G15*$I$8)+G15</f>
        <v>0</v>
      </c>
      <c r="J15" s="8"/>
    </row>
    <row r="16" spans="1:10" s="3" customFormat="1">
      <c r="A16" s="39" t="s">
        <v>32</v>
      </c>
      <c r="B16" s="9" t="s">
        <v>18</v>
      </c>
      <c r="C16" s="9" t="s">
        <v>33</v>
      </c>
      <c r="D16" s="13" t="s">
        <v>34</v>
      </c>
      <c r="E16" s="10" t="s">
        <v>35</v>
      </c>
      <c r="F16" s="7">
        <v>20</v>
      </c>
      <c r="G16" s="11"/>
      <c r="H16" s="14" t="s">
        <v>0</v>
      </c>
      <c r="I16" s="7">
        <f>(G16*$I$8)+G16</f>
        <v>0</v>
      </c>
      <c r="J16" s="8"/>
    </row>
    <row r="17" spans="1:10" s="3" customFormat="1" ht="38.25">
      <c r="A17" s="39" t="s">
        <v>36</v>
      </c>
      <c r="B17" s="9" t="s">
        <v>23</v>
      </c>
      <c r="C17" s="12" t="s">
        <v>37</v>
      </c>
      <c r="D17" s="13" t="s">
        <v>38</v>
      </c>
      <c r="E17" s="10" t="s">
        <v>39</v>
      </c>
      <c r="F17" s="7">
        <v>3</v>
      </c>
      <c r="G17" s="11"/>
      <c r="H17" s="14" t="s">
        <v>0</v>
      </c>
      <c r="I17" s="7">
        <f>(G17*$I$8)+G17</f>
        <v>0</v>
      </c>
      <c r="J17" s="8"/>
    </row>
    <row r="18" spans="1:10" s="3" customFormat="1" ht="25.5">
      <c r="A18" s="39" t="s">
        <v>40</v>
      </c>
      <c r="B18" s="9" t="s">
        <v>28</v>
      </c>
      <c r="C18" s="9" t="s">
        <v>41</v>
      </c>
      <c r="D18" s="13" t="s">
        <v>42</v>
      </c>
      <c r="E18" s="10" t="s">
        <v>35</v>
      </c>
      <c r="F18" s="7">
        <v>250</v>
      </c>
      <c r="G18" s="11"/>
      <c r="H18" s="14" t="s">
        <v>0</v>
      </c>
      <c r="I18" s="7">
        <f>(G18*$I$8)+G18</f>
        <v>0</v>
      </c>
      <c r="J18" s="8"/>
    </row>
    <row r="19" spans="1:10" s="3" customFormat="1">
      <c r="A19" s="57" t="s">
        <v>43</v>
      </c>
      <c r="B19" s="58"/>
      <c r="C19" s="58"/>
      <c r="D19" s="15" t="s">
        <v>44</v>
      </c>
      <c r="E19" s="24"/>
      <c r="F19" s="25"/>
      <c r="G19" s="26"/>
      <c r="H19" s="27"/>
      <c r="I19" s="25"/>
      <c r="J19" s="16"/>
    </row>
    <row r="20" spans="1:10" s="3" customFormat="1" ht="25.5">
      <c r="A20" s="39" t="s">
        <v>45</v>
      </c>
      <c r="B20" s="9" t="s">
        <v>28</v>
      </c>
      <c r="C20" s="9" t="s">
        <v>46</v>
      </c>
      <c r="D20" s="13" t="s">
        <v>47</v>
      </c>
      <c r="E20" s="10" t="s">
        <v>48</v>
      </c>
      <c r="F20" s="7">
        <v>1581</v>
      </c>
      <c r="G20" s="11"/>
      <c r="H20" s="14" t="s">
        <v>0</v>
      </c>
      <c r="I20" s="7">
        <f>(G20*$I$8)+G20</f>
        <v>0</v>
      </c>
      <c r="J20" s="8"/>
    </row>
    <row r="21" spans="1:10" s="3" customFormat="1" ht="25.5">
      <c r="A21" s="39" t="s">
        <v>49</v>
      </c>
      <c r="B21" s="9" t="s">
        <v>28</v>
      </c>
      <c r="C21" s="9" t="s">
        <v>50</v>
      </c>
      <c r="D21" s="13" t="s">
        <v>51</v>
      </c>
      <c r="E21" s="10" t="s">
        <v>52</v>
      </c>
      <c r="F21" s="7">
        <v>316.2</v>
      </c>
      <c r="G21" s="11"/>
      <c r="H21" s="14" t="s">
        <v>0</v>
      </c>
      <c r="I21" s="7">
        <f>(G21*$I$8)+G21</f>
        <v>0</v>
      </c>
      <c r="J21" s="8"/>
    </row>
    <row r="22" spans="1:10" s="3" customFormat="1" ht="25.5">
      <c r="A22" s="39" t="s">
        <v>53</v>
      </c>
      <c r="B22" s="9" t="s">
        <v>18</v>
      </c>
      <c r="C22" s="9" t="s">
        <v>54</v>
      </c>
      <c r="D22" s="13" t="s">
        <v>55</v>
      </c>
      <c r="E22" s="10" t="s">
        <v>52</v>
      </c>
      <c r="F22" s="7">
        <v>25.28</v>
      </c>
      <c r="G22" s="11"/>
      <c r="H22" s="14" t="s">
        <v>0</v>
      </c>
      <c r="I22" s="7">
        <f t="shared" ref="I22:I34" si="0">(G22*$I$8)+G22</f>
        <v>0</v>
      </c>
      <c r="J22" s="8"/>
    </row>
    <row r="23" spans="1:10" s="3" customFormat="1" ht="25.5">
      <c r="A23" s="39" t="s">
        <v>56</v>
      </c>
      <c r="B23" s="9" t="s">
        <v>57</v>
      </c>
      <c r="C23" s="12" t="s">
        <v>58</v>
      </c>
      <c r="D23" s="13" t="s">
        <v>59</v>
      </c>
      <c r="E23" s="10" t="s">
        <v>35</v>
      </c>
      <c r="F23" s="7">
        <v>67.11</v>
      </c>
      <c r="G23" s="11"/>
      <c r="H23" s="14" t="s">
        <v>0</v>
      </c>
      <c r="I23" s="7">
        <f t="shared" si="0"/>
        <v>0</v>
      </c>
      <c r="J23" s="8"/>
    </row>
    <row r="24" spans="1:10" s="3" customFormat="1" ht="25.5">
      <c r="A24" s="39" t="s">
        <v>60</v>
      </c>
      <c r="B24" s="9" t="s">
        <v>28</v>
      </c>
      <c r="C24" s="9" t="s">
        <v>61</v>
      </c>
      <c r="D24" s="13" t="s">
        <v>62</v>
      </c>
      <c r="E24" s="10" t="s">
        <v>63</v>
      </c>
      <c r="F24" s="7">
        <v>2</v>
      </c>
      <c r="G24" s="11"/>
      <c r="H24" s="14" t="s">
        <v>0</v>
      </c>
      <c r="I24" s="7">
        <f t="shared" si="0"/>
        <v>0</v>
      </c>
      <c r="J24" s="8"/>
    </row>
    <row r="25" spans="1:10" s="3" customFormat="1" ht="25.5">
      <c r="A25" s="39" t="s">
        <v>64</v>
      </c>
      <c r="B25" s="9" t="s">
        <v>28</v>
      </c>
      <c r="C25" s="9" t="s">
        <v>65</v>
      </c>
      <c r="D25" s="13" t="s">
        <v>66</v>
      </c>
      <c r="E25" s="10" t="s">
        <v>35</v>
      </c>
      <c r="F25" s="7">
        <v>23.75</v>
      </c>
      <c r="G25" s="11"/>
      <c r="H25" s="14" t="s">
        <v>0</v>
      </c>
      <c r="I25" s="7">
        <f t="shared" si="0"/>
        <v>0</v>
      </c>
      <c r="J25" s="8"/>
    </row>
    <row r="26" spans="1:10" s="3" customFormat="1" ht="25.5">
      <c r="A26" s="39" t="s">
        <v>67</v>
      </c>
      <c r="B26" s="9" t="s">
        <v>28</v>
      </c>
      <c r="C26" s="9" t="s">
        <v>68</v>
      </c>
      <c r="D26" s="13" t="s">
        <v>69</v>
      </c>
      <c r="E26" s="10" t="s">
        <v>35</v>
      </c>
      <c r="F26" s="7">
        <v>13.79</v>
      </c>
      <c r="G26" s="11"/>
      <c r="H26" s="14" t="s">
        <v>0</v>
      </c>
      <c r="I26" s="7">
        <f t="shared" si="0"/>
        <v>0</v>
      </c>
      <c r="J26" s="8"/>
    </row>
    <row r="27" spans="1:10" s="3" customFormat="1" ht="25.5">
      <c r="A27" s="39" t="s">
        <v>70</v>
      </c>
      <c r="B27" s="9" t="s">
        <v>28</v>
      </c>
      <c r="C27" s="9" t="s">
        <v>71</v>
      </c>
      <c r="D27" s="13" t="s">
        <v>72</v>
      </c>
      <c r="E27" s="10" t="s">
        <v>63</v>
      </c>
      <c r="F27" s="7">
        <v>5</v>
      </c>
      <c r="G27" s="11"/>
      <c r="H27" s="14" t="s">
        <v>0</v>
      </c>
      <c r="I27" s="7">
        <f t="shared" si="0"/>
        <v>0</v>
      </c>
      <c r="J27" s="8"/>
    </row>
    <row r="28" spans="1:10" s="3" customFormat="1" ht="25.5">
      <c r="A28" s="39" t="s">
        <v>73</v>
      </c>
      <c r="B28" s="9" t="s">
        <v>28</v>
      </c>
      <c r="C28" s="9" t="s">
        <v>74</v>
      </c>
      <c r="D28" s="13" t="s">
        <v>75</v>
      </c>
      <c r="E28" s="10" t="s">
        <v>63</v>
      </c>
      <c r="F28" s="7">
        <v>10</v>
      </c>
      <c r="G28" s="11"/>
      <c r="H28" s="14" t="s">
        <v>0</v>
      </c>
      <c r="I28" s="7">
        <f t="shared" si="0"/>
        <v>0</v>
      </c>
      <c r="J28" s="8"/>
    </row>
    <row r="29" spans="1:10" s="3" customFormat="1" ht="25.5">
      <c r="A29" s="39" t="s">
        <v>76</v>
      </c>
      <c r="B29" s="9" t="s">
        <v>28</v>
      </c>
      <c r="C29" s="9" t="s">
        <v>77</v>
      </c>
      <c r="D29" s="13" t="s">
        <v>78</v>
      </c>
      <c r="E29" s="10" t="s">
        <v>35</v>
      </c>
      <c r="F29" s="7">
        <v>21.39</v>
      </c>
      <c r="G29" s="11"/>
      <c r="H29" s="14" t="s">
        <v>0</v>
      </c>
      <c r="I29" s="7">
        <f t="shared" si="0"/>
        <v>0</v>
      </c>
      <c r="J29" s="8"/>
    </row>
    <row r="30" spans="1:10" s="3" customFormat="1" ht="25.5">
      <c r="A30" s="39" t="s">
        <v>79</v>
      </c>
      <c r="B30" s="9" t="s">
        <v>28</v>
      </c>
      <c r="C30" s="9" t="s">
        <v>80</v>
      </c>
      <c r="D30" s="13" t="s">
        <v>81</v>
      </c>
      <c r="E30" s="10" t="s">
        <v>63</v>
      </c>
      <c r="F30" s="7">
        <v>22</v>
      </c>
      <c r="G30" s="11"/>
      <c r="H30" s="14" t="s">
        <v>0</v>
      </c>
      <c r="I30" s="7">
        <f t="shared" si="0"/>
        <v>0</v>
      </c>
      <c r="J30" s="8"/>
    </row>
    <row r="31" spans="1:10" s="3" customFormat="1" ht="25.5">
      <c r="A31" s="39" t="s">
        <v>82</v>
      </c>
      <c r="B31" s="9" t="s">
        <v>28</v>
      </c>
      <c r="C31" s="9" t="s">
        <v>83</v>
      </c>
      <c r="D31" s="13" t="s">
        <v>84</v>
      </c>
      <c r="E31" s="10" t="s">
        <v>85</v>
      </c>
      <c r="F31" s="7">
        <v>87.45</v>
      </c>
      <c r="G31" s="11"/>
      <c r="H31" s="14" t="s">
        <v>0</v>
      </c>
      <c r="I31" s="7">
        <f t="shared" si="0"/>
        <v>0</v>
      </c>
      <c r="J31" s="8"/>
    </row>
    <row r="32" spans="1:10" s="3" customFormat="1" ht="25.5">
      <c r="A32" s="39" t="s">
        <v>86</v>
      </c>
      <c r="B32" s="9" t="s">
        <v>28</v>
      </c>
      <c r="C32" s="9" t="s">
        <v>87</v>
      </c>
      <c r="D32" s="13" t="s">
        <v>88</v>
      </c>
      <c r="E32" s="10" t="s">
        <v>85</v>
      </c>
      <c r="F32" s="7">
        <v>3</v>
      </c>
      <c r="G32" s="11"/>
      <c r="H32" s="14" t="s">
        <v>0</v>
      </c>
      <c r="I32" s="7">
        <f t="shared" si="0"/>
        <v>0</v>
      </c>
      <c r="J32" s="8"/>
    </row>
    <row r="33" spans="1:10" s="3" customFormat="1" ht="25.5">
      <c r="A33" s="39" t="s">
        <v>89</v>
      </c>
      <c r="B33" s="9" t="s">
        <v>28</v>
      </c>
      <c r="C33" s="9" t="s">
        <v>90</v>
      </c>
      <c r="D33" s="13" t="s">
        <v>91</v>
      </c>
      <c r="E33" s="10" t="s">
        <v>35</v>
      </c>
      <c r="F33" s="7">
        <v>7.99</v>
      </c>
      <c r="G33" s="11"/>
      <c r="H33" s="14" t="s">
        <v>0</v>
      </c>
      <c r="I33" s="7">
        <f t="shared" si="0"/>
        <v>0</v>
      </c>
      <c r="J33" s="8"/>
    </row>
    <row r="34" spans="1:10" s="3" customFormat="1" ht="38.25">
      <c r="A34" s="39" t="s">
        <v>92</v>
      </c>
      <c r="B34" s="9" t="s">
        <v>28</v>
      </c>
      <c r="C34" s="9" t="s">
        <v>93</v>
      </c>
      <c r="D34" s="13" t="s">
        <v>94</v>
      </c>
      <c r="E34" s="10" t="s">
        <v>52</v>
      </c>
      <c r="F34" s="7">
        <v>48</v>
      </c>
      <c r="G34" s="11"/>
      <c r="H34" s="14" t="s">
        <v>0</v>
      </c>
      <c r="I34" s="7">
        <f t="shared" si="0"/>
        <v>0</v>
      </c>
      <c r="J34" s="8"/>
    </row>
    <row r="35" spans="1:10" s="3" customFormat="1">
      <c r="A35" s="57" t="s">
        <v>95</v>
      </c>
      <c r="B35" s="58"/>
      <c r="C35" s="58"/>
      <c r="D35" s="15" t="s">
        <v>96</v>
      </c>
      <c r="E35" s="24"/>
      <c r="F35" s="25"/>
      <c r="G35" s="26"/>
      <c r="H35" s="27"/>
      <c r="I35" s="25"/>
      <c r="J35" s="16"/>
    </row>
    <row r="36" spans="1:10" s="3" customFormat="1" ht="38.25">
      <c r="A36" s="39" t="s">
        <v>97</v>
      </c>
      <c r="B36" s="9" t="s">
        <v>18</v>
      </c>
      <c r="C36" s="12" t="s">
        <v>98</v>
      </c>
      <c r="D36" s="13" t="s">
        <v>99</v>
      </c>
      <c r="E36" s="10" t="s">
        <v>85</v>
      </c>
      <c r="F36" s="7">
        <v>216</v>
      </c>
      <c r="G36" s="11"/>
      <c r="H36" s="14" t="s">
        <v>0</v>
      </c>
      <c r="I36" s="7">
        <f t="shared" ref="I36:I43" si="1">(G36*$I$8)+G36</f>
        <v>0</v>
      </c>
      <c r="J36" s="8"/>
    </row>
    <row r="37" spans="1:10" s="3" customFormat="1" ht="38.25">
      <c r="A37" s="39" t="s">
        <v>100</v>
      </c>
      <c r="B37" s="9" t="s">
        <v>18</v>
      </c>
      <c r="C37" s="9" t="s">
        <v>101</v>
      </c>
      <c r="D37" s="13" t="s">
        <v>102</v>
      </c>
      <c r="E37" s="10" t="s">
        <v>52</v>
      </c>
      <c r="F37" s="7">
        <v>5.5</v>
      </c>
      <c r="G37" s="11"/>
      <c r="H37" s="14" t="s">
        <v>0</v>
      </c>
      <c r="I37" s="7">
        <f t="shared" si="1"/>
        <v>0</v>
      </c>
      <c r="J37" s="8"/>
    </row>
    <row r="38" spans="1:10" s="3" customFormat="1" ht="38.25">
      <c r="A38" s="39" t="s">
        <v>103</v>
      </c>
      <c r="B38" s="9" t="s">
        <v>18</v>
      </c>
      <c r="C38" s="12" t="s">
        <v>104</v>
      </c>
      <c r="D38" s="13" t="s">
        <v>105</v>
      </c>
      <c r="E38" s="10" t="s">
        <v>52</v>
      </c>
      <c r="F38" s="7">
        <v>5.31</v>
      </c>
      <c r="G38" s="11"/>
      <c r="H38" s="14" t="s">
        <v>0</v>
      </c>
      <c r="I38" s="7">
        <f t="shared" si="1"/>
        <v>0</v>
      </c>
      <c r="J38" s="8"/>
    </row>
    <row r="39" spans="1:10" s="3" customFormat="1" ht="51">
      <c r="A39" s="39" t="s">
        <v>106</v>
      </c>
      <c r="B39" s="9" t="s">
        <v>18</v>
      </c>
      <c r="C39" s="9" t="s">
        <v>107</v>
      </c>
      <c r="D39" s="13" t="s">
        <v>108</v>
      </c>
      <c r="E39" s="10" t="s">
        <v>35</v>
      </c>
      <c r="F39" s="7">
        <v>24</v>
      </c>
      <c r="G39" s="11"/>
      <c r="H39" s="14" t="s">
        <v>0</v>
      </c>
      <c r="I39" s="7">
        <f t="shared" si="1"/>
        <v>0</v>
      </c>
      <c r="J39" s="8"/>
    </row>
    <row r="40" spans="1:10" s="3" customFormat="1" ht="51">
      <c r="A40" s="39" t="s">
        <v>109</v>
      </c>
      <c r="B40" s="9" t="s">
        <v>18</v>
      </c>
      <c r="C40" s="12" t="s">
        <v>110</v>
      </c>
      <c r="D40" s="13" t="s">
        <v>111</v>
      </c>
      <c r="E40" s="10" t="s">
        <v>112</v>
      </c>
      <c r="F40" s="7">
        <v>84</v>
      </c>
      <c r="G40" s="11"/>
      <c r="H40" s="14" t="s">
        <v>0</v>
      </c>
      <c r="I40" s="7">
        <f t="shared" si="1"/>
        <v>0</v>
      </c>
      <c r="J40" s="8"/>
    </row>
    <row r="41" spans="1:10" s="3" customFormat="1" ht="51">
      <c r="A41" s="39" t="s">
        <v>113</v>
      </c>
      <c r="B41" s="9" t="s">
        <v>18</v>
      </c>
      <c r="C41" s="12" t="s">
        <v>114</v>
      </c>
      <c r="D41" s="13" t="s">
        <v>115</v>
      </c>
      <c r="E41" s="10" t="s">
        <v>112</v>
      </c>
      <c r="F41" s="7">
        <v>111</v>
      </c>
      <c r="G41" s="11"/>
      <c r="H41" s="14" t="s">
        <v>0</v>
      </c>
      <c r="I41" s="7">
        <f t="shared" si="1"/>
        <v>0</v>
      </c>
      <c r="J41" s="8"/>
    </row>
    <row r="42" spans="1:10" s="3" customFormat="1" ht="25.5">
      <c r="A42" s="39" t="s">
        <v>116</v>
      </c>
      <c r="B42" s="9" t="s">
        <v>23</v>
      </c>
      <c r="C42" s="12" t="s">
        <v>117</v>
      </c>
      <c r="D42" s="13" t="s">
        <v>118</v>
      </c>
      <c r="E42" s="10" t="s">
        <v>119</v>
      </c>
      <c r="F42" s="7">
        <v>334</v>
      </c>
      <c r="G42" s="11"/>
      <c r="H42" s="14" t="s">
        <v>0</v>
      </c>
      <c r="I42" s="7">
        <f t="shared" si="1"/>
        <v>0</v>
      </c>
      <c r="J42" s="8"/>
    </row>
    <row r="43" spans="1:10" s="3" customFormat="1" ht="25.5">
      <c r="A43" s="39" t="s">
        <v>120</v>
      </c>
      <c r="B43" s="9" t="s">
        <v>18</v>
      </c>
      <c r="C43" s="12" t="s">
        <v>121</v>
      </c>
      <c r="D43" s="13" t="s">
        <v>122</v>
      </c>
      <c r="E43" s="10" t="s">
        <v>35</v>
      </c>
      <c r="F43" s="7">
        <v>50.15</v>
      </c>
      <c r="G43" s="11"/>
      <c r="H43" s="14" t="s">
        <v>0</v>
      </c>
      <c r="I43" s="7">
        <f t="shared" si="1"/>
        <v>0</v>
      </c>
      <c r="J43" s="8"/>
    </row>
    <row r="44" spans="1:10" s="3" customFormat="1">
      <c r="A44" s="57" t="s">
        <v>123</v>
      </c>
      <c r="B44" s="58"/>
      <c r="C44" s="58"/>
      <c r="D44" s="15" t="s">
        <v>124</v>
      </c>
      <c r="E44" s="24"/>
      <c r="F44" s="25"/>
      <c r="G44" s="26"/>
      <c r="H44" s="27"/>
      <c r="I44" s="25"/>
      <c r="J44" s="16"/>
    </row>
    <row r="45" spans="1:10" s="3" customFormat="1" ht="25.5">
      <c r="A45" s="39" t="s">
        <v>125</v>
      </c>
      <c r="B45" s="9" t="s">
        <v>28</v>
      </c>
      <c r="C45" s="9" t="s">
        <v>126</v>
      </c>
      <c r="D45" s="13" t="s">
        <v>127</v>
      </c>
      <c r="E45" s="10" t="s">
        <v>52</v>
      </c>
      <c r="F45" s="7">
        <v>0.46</v>
      </c>
      <c r="G45" s="11"/>
      <c r="H45" s="14" t="s">
        <v>0</v>
      </c>
      <c r="I45" s="7">
        <f t="shared" ref="I45:I49" si="2">(G45*$I$8)+G45</f>
        <v>0</v>
      </c>
      <c r="J45" s="8"/>
    </row>
    <row r="46" spans="1:10" s="3" customFormat="1" ht="51">
      <c r="A46" s="39" t="s">
        <v>128</v>
      </c>
      <c r="B46" s="9" t="s">
        <v>18</v>
      </c>
      <c r="C46" s="12" t="s">
        <v>129</v>
      </c>
      <c r="D46" s="13" t="s">
        <v>130</v>
      </c>
      <c r="E46" s="10" t="s">
        <v>35</v>
      </c>
      <c r="F46" s="7">
        <v>156.5</v>
      </c>
      <c r="G46" s="11"/>
      <c r="H46" s="14" t="s">
        <v>0</v>
      </c>
      <c r="I46" s="7">
        <f t="shared" si="2"/>
        <v>0</v>
      </c>
      <c r="J46" s="8"/>
    </row>
    <row r="47" spans="1:10" s="3" customFormat="1" ht="25.5">
      <c r="A47" s="39" t="s">
        <v>131</v>
      </c>
      <c r="B47" s="9" t="s">
        <v>28</v>
      </c>
      <c r="C47" s="9" t="s">
        <v>132</v>
      </c>
      <c r="D47" s="13" t="s">
        <v>133</v>
      </c>
      <c r="E47" s="10" t="s">
        <v>35</v>
      </c>
      <c r="F47" s="7">
        <v>49.29</v>
      </c>
      <c r="G47" s="11"/>
      <c r="H47" s="14" t="s">
        <v>0</v>
      </c>
      <c r="I47" s="7">
        <f t="shared" si="2"/>
        <v>0</v>
      </c>
      <c r="J47" s="8"/>
    </row>
    <row r="48" spans="1:10" s="3" customFormat="1" ht="25.5">
      <c r="A48" s="39" t="s">
        <v>134</v>
      </c>
      <c r="B48" s="9" t="s">
        <v>28</v>
      </c>
      <c r="C48" s="9" t="s">
        <v>135</v>
      </c>
      <c r="D48" s="13" t="s">
        <v>136</v>
      </c>
      <c r="E48" s="10" t="s">
        <v>35</v>
      </c>
      <c r="F48" s="7">
        <v>8.68</v>
      </c>
      <c r="G48" s="11"/>
      <c r="H48" s="14" t="s">
        <v>0</v>
      </c>
      <c r="I48" s="7">
        <f t="shared" si="2"/>
        <v>0</v>
      </c>
      <c r="J48" s="8"/>
    </row>
    <row r="49" spans="1:10" s="3" customFormat="1" ht="25.5">
      <c r="A49" s="39" t="s">
        <v>137</v>
      </c>
      <c r="B49" s="9" t="s">
        <v>138</v>
      </c>
      <c r="C49" s="9" t="s">
        <v>139</v>
      </c>
      <c r="D49" s="13" t="s">
        <v>140</v>
      </c>
      <c r="E49" s="10" t="s">
        <v>35</v>
      </c>
      <c r="F49" s="7">
        <v>6.72</v>
      </c>
      <c r="G49" s="11"/>
      <c r="H49" s="14" t="s">
        <v>0</v>
      </c>
      <c r="I49" s="7">
        <f t="shared" si="2"/>
        <v>0</v>
      </c>
      <c r="J49" s="8"/>
    </row>
    <row r="50" spans="1:10" s="3" customFormat="1">
      <c r="A50" s="57" t="s">
        <v>141</v>
      </c>
      <c r="B50" s="58"/>
      <c r="C50" s="58"/>
      <c r="D50" s="15" t="s">
        <v>142</v>
      </c>
      <c r="E50" s="24"/>
      <c r="F50" s="25"/>
      <c r="G50" s="26"/>
      <c r="H50" s="27"/>
      <c r="I50" s="25"/>
      <c r="J50" s="16"/>
    </row>
    <row r="51" spans="1:10" s="3" customFormat="1" ht="51">
      <c r="A51" s="39" t="s">
        <v>143</v>
      </c>
      <c r="B51" s="9" t="s">
        <v>18</v>
      </c>
      <c r="C51" s="9" t="s">
        <v>144</v>
      </c>
      <c r="D51" s="13" t="s">
        <v>145</v>
      </c>
      <c r="E51" s="10" t="s">
        <v>35</v>
      </c>
      <c r="F51" s="7">
        <v>389.15</v>
      </c>
      <c r="G51" s="11"/>
      <c r="H51" s="14" t="s">
        <v>0</v>
      </c>
      <c r="I51" s="7">
        <f t="shared" ref="I51:I53" si="3">(G51*$I$8)+G51</f>
        <v>0</v>
      </c>
      <c r="J51" s="8"/>
    </row>
    <row r="52" spans="1:10" s="3" customFormat="1" ht="51">
      <c r="A52" s="39" t="s">
        <v>146</v>
      </c>
      <c r="B52" s="9" t="s">
        <v>18</v>
      </c>
      <c r="C52" s="9" t="s">
        <v>147</v>
      </c>
      <c r="D52" s="13" t="s">
        <v>148</v>
      </c>
      <c r="E52" s="10" t="s">
        <v>35</v>
      </c>
      <c r="F52" s="7">
        <v>389.15</v>
      </c>
      <c r="G52" s="11"/>
      <c r="H52" s="14" t="s">
        <v>0</v>
      </c>
      <c r="I52" s="7">
        <f t="shared" si="3"/>
        <v>0</v>
      </c>
      <c r="J52" s="8"/>
    </row>
    <row r="53" spans="1:10" s="3" customFormat="1" ht="51">
      <c r="A53" s="39" t="s">
        <v>149</v>
      </c>
      <c r="B53" s="9" t="s">
        <v>18</v>
      </c>
      <c r="C53" s="9" t="s">
        <v>150</v>
      </c>
      <c r="D53" s="13" t="s">
        <v>151</v>
      </c>
      <c r="E53" s="10" t="s">
        <v>35</v>
      </c>
      <c r="F53" s="7">
        <v>43.27</v>
      </c>
      <c r="G53" s="11"/>
      <c r="H53" s="14" t="s">
        <v>0</v>
      </c>
      <c r="I53" s="7">
        <f t="shared" si="3"/>
        <v>0</v>
      </c>
      <c r="J53" s="8"/>
    </row>
    <row r="54" spans="1:10" s="3" customFormat="1">
      <c r="A54" s="57" t="s">
        <v>152</v>
      </c>
      <c r="B54" s="58"/>
      <c r="C54" s="58"/>
      <c r="D54" s="15" t="s">
        <v>153</v>
      </c>
      <c r="E54" s="24"/>
      <c r="F54" s="25"/>
      <c r="G54" s="26"/>
      <c r="H54" s="27"/>
      <c r="I54" s="25"/>
      <c r="J54" s="16"/>
    </row>
    <row r="55" spans="1:10" s="3" customFormat="1" ht="25.5">
      <c r="A55" s="39" t="s">
        <v>154</v>
      </c>
      <c r="B55" s="9" t="s">
        <v>28</v>
      </c>
      <c r="C55" s="9" t="s">
        <v>155</v>
      </c>
      <c r="D55" s="13" t="s">
        <v>156</v>
      </c>
      <c r="E55" s="10" t="s">
        <v>35</v>
      </c>
      <c r="F55" s="7">
        <v>567.67999999999995</v>
      </c>
      <c r="G55" s="11"/>
      <c r="H55" s="14" t="s">
        <v>0</v>
      </c>
      <c r="I55" s="7">
        <f t="shared" ref="I55:I56" si="4">(G55*$I$8)+G55</f>
        <v>0</v>
      </c>
      <c r="J55" s="8"/>
    </row>
    <row r="56" spans="1:10" s="3" customFormat="1" ht="25.5">
      <c r="A56" s="39" t="s">
        <v>157</v>
      </c>
      <c r="B56" s="9" t="s">
        <v>28</v>
      </c>
      <c r="C56" s="9" t="s">
        <v>158</v>
      </c>
      <c r="D56" s="13" t="s">
        <v>159</v>
      </c>
      <c r="E56" s="10" t="s">
        <v>35</v>
      </c>
      <c r="F56" s="7">
        <v>567.67999999999995</v>
      </c>
      <c r="G56" s="11"/>
      <c r="H56" s="14" t="s">
        <v>0</v>
      </c>
      <c r="I56" s="7">
        <f t="shared" si="4"/>
        <v>0</v>
      </c>
      <c r="J56" s="8"/>
    </row>
    <row r="57" spans="1:10" s="3" customFormat="1">
      <c r="A57" s="57" t="s">
        <v>160</v>
      </c>
      <c r="B57" s="58"/>
      <c r="C57" s="58"/>
      <c r="D57" s="15" t="s">
        <v>161</v>
      </c>
      <c r="E57" s="24"/>
      <c r="F57" s="25"/>
      <c r="G57" s="26"/>
      <c r="H57" s="27"/>
      <c r="I57" s="25"/>
      <c r="J57" s="16"/>
    </row>
    <row r="58" spans="1:10" s="3" customFormat="1" ht="38.25">
      <c r="A58" s="39" t="s">
        <v>162</v>
      </c>
      <c r="B58" s="9" t="s">
        <v>18</v>
      </c>
      <c r="C58" s="9" t="s">
        <v>163</v>
      </c>
      <c r="D58" s="13" t="s">
        <v>164</v>
      </c>
      <c r="E58" s="10" t="s">
        <v>35</v>
      </c>
      <c r="F58" s="7">
        <v>3.36</v>
      </c>
      <c r="G58" s="11"/>
      <c r="H58" s="14" t="s">
        <v>0</v>
      </c>
      <c r="I58" s="7">
        <f t="shared" ref="I58:I66" si="5">(G58*$I$8)+G58</f>
        <v>0</v>
      </c>
      <c r="J58" s="8"/>
    </row>
    <row r="59" spans="1:10" s="3" customFormat="1" ht="38.25">
      <c r="A59" s="39" t="s">
        <v>165</v>
      </c>
      <c r="B59" s="9" t="s">
        <v>18</v>
      </c>
      <c r="C59" s="12" t="s">
        <v>163</v>
      </c>
      <c r="D59" s="13" t="s">
        <v>164</v>
      </c>
      <c r="E59" s="10" t="s">
        <v>35</v>
      </c>
      <c r="F59" s="7">
        <v>5.68</v>
      </c>
      <c r="G59" s="11"/>
      <c r="H59" s="14" t="s">
        <v>0</v>
      </c>
      <c r="I59" s="7">
        <f t="shared" si="5"/>
        <v>0</v>
      </c>
      <c r="J59" s="8"/>
    </row>
    <row r="60" spans="1:10" s="3" customFormat="1" ht="38.25">
      <c r="A60" s="39" t="s">
        <v>166</v>
      </c>
      <c r="B60" s="9" t="s">
        <v>18</v>
      </c>
      <c r="C60" s="12" t="s">
        <v>163</v>
      </c>
      <c r="D60" s="13" t="s">
        <v>164</v>
      </c>
      <c r="E60" s="10" t="s">
        <v>35</v>
      </c>
      <c r="F60" s="7">
        <v>2.52</v>
      </c>
      <c r="G60" s="11"/>
      <c r="H60" s="14" t="s">
        <v>0</v>
      </c>
      <c r="I60" s="7">
        <f t="shared" si="5"/>
        <v>0</v>
      </c>
      <c r="J60" s="8"/>
    </row>
    <row r="61" spans="1:10" s="3" customFormat="1" ht="51">
      <c r="A61" s="39" t="s">
        <v>167</v>
      </c>
      <c r="B61" s="9" t="s">
        <v>23</v>
      </c>
      <c r="C61" s="9" t="s">
        <v>168</v>
      </c>
      <c r="D61" s="13" t="s">
        <v>169</v>
      </c>
      <c r="E61" s="10" t="s">
        <v>39</v>
      </c>
      <c r="F61" s="7">
        <v>2.1</v>
      </c>
      <c r="G61" s="11"/>
      <c r="H61" s="14" t="s">
        <v>0</v>
      </c>
      <c r="I61" s="7">
        <f t="shared" si="5"/>
        <v>0</v>
      </c>
      <c r="J61" s="8"/>
    </row>
    <row r="62" spans="1:10" s="3" customFormat="1" ht="51">
      <c r="A62" s="39" t="s">
        <v>170</v>
      </c>
      <c r="B62" s="9" t="s">
        <v>23</v>
      </c>
      <c r="C62" s="12" t="s">
        <v>168</v>
      </c>
      <c r="D62" s="13" t="s">
        <v>169</v>
      </c>
      <c r="E62" s="10" t="s">
        <v>39</v>
      </c>
      <c r="F62" s="7">
        <v>6.3</v>
      </c>
      <c r="G62" s="11"/>
      <c r="H62" s="14" t="s">
        <v>0</v>
      </c>
      <c r="I62" s="7">
        <f t="shared" si="5"/>
        <v>0</v>
      </c>
      <c r="J62" s="8"/>
    </row>
    <row r="63" spans="1:10" s="3" customFormat="1" ht="38.25">
      <c r="A63" s="39" t="s">
        <v>171</v>
      </c>
      <c r="B63" s="9" t="s">
        <v>18</v>
      </c>
      <c r="C63" s="12" t="s">
        <v>163</v>
      </c>
      <c r="D63" s="13" t="s">
        <v>164</v>
      </c>
      <c r="E63" s="10" t="s">
        <v>35</v>
      </c>
      <c r="F63" s="7">
        <v>2.9</v>
      </c>
      <c r="G63" s="11"/>
      <c r="H63" s="14" t="s">
        <v>0</v>
      </c>
      <c r="I63" s="7">
        <f t="shared" si="5"/>
        <v>0</v>
      </c>
      <c r="J63" s="8"/>
    </row>
    <row r="64" spans="1:10" s="3" customFormat="1" ht="51">
      <c r="A64" s="39" t="s">
        <v>172</v>
      </c>
      <c r="B64" s="9" t="s">
        <v>23</v>
      </c>
      <c r="C64" s="12" t="s">
        <v>168</v>
      </c>
      <c r="D64" s="13" t="s">
        <v>169</v>
      </c>
      <c r="E64" s="10" t="s">
        <v>39</v>
      </c>
      <c r="F64" s="7">
        <v>7.14</v>
      </c>
      <c r="G64" s="11"/>
      <c r="H64" s="14" t="s">
        <v>0</v>
      </c>
      <c r="I64" s="7">
        <f t="shared" si="5"/>
        <v>0</v>
      </c>
      <c r="J64" s="8"/>
    </row>
    <row r="65" spans="1:10" s="3" customFormat="1" ht="38.25">
      <c r="A65" s="39" t="s">
        <v>173</v>
      </c>
      <c r="B65" s="9" t="s">
        <v>18</v>
      </c>
      <c r="C65" s="12" t="s">
        <v>163</v>
      </c>
      <c r="D65" s="13" t="s">
        <v>164</v>
      </c>
      <c r="E65" s="10" t="s">
        <v>35</v>
      </c>
      <c r="F65" s="7">
        <v>4.2</v>
      </c>
      <c r="G65" s="11"/>
      <c r="H65" s="14" t="s">
        <v>0</v>
      </c>
      <c r="I65" s="7">
        <f t="shared" si="5"/>
        <v>0</v>
      </c>
      <c r="J65" s="8"/>
    </row>
    <row r="66" spans="1:10" s="3" customFormat="1">
      <c r="A66" s="39" t="s">
        <v>174</v>
      </c>
      <c r="B66" s="9" t="s">
        <v>23</v>
      </c>
      <c r="C66" s="12" t="s">
        <v>175</v>
      </c>
      <c r="D66" s="13" t="s">
        <v>176</v>
      </c>
      <c r="E66" s="10" t="s">
        <v>39</v>
      </c>
      <c r="F66" s="7">
        <v>2.74</v>
      </c>
      <c r="G66" s="11"/>
      <c r="H66" s="14" t="s">
        <v>0</v>
      </c>
      <c r="I66" s="7">
        <f t="shared" si="5"/>
        <v>0</v>
      </c>
      <c r="J66" s="8"/>
    </row>
    <row r="67" spans="1:10" s="3" customFormat="1">
      <c r="A67" s="57" t="s">
        <v>177</v>
      </c>
      <c r="B67" s="58"/>
      <c r="C67" s="58"/>
      <c r="D67" s="15" t="s">
        <v>178</v>
      </c>
      <c r="E67" s="24"/>
      <c r="F67" s="25"/>
      <c r="G67" s="26"/>
      <c r="H67" s="27"/>
      <c r="I67" s="25"/>
      <c r="J67" s="16"/>
    </row>
    <row r="68" spans="1:10" s="3" customFormat="1" ht="25.5">
      <c r="A68" s="39" t="s">
        <v>179</v>
      </c>
      <c r="B68" s="9" t="s">
        <v>28</v>
      </c>
      <c r="C68" s="9" t="s">
        <v>180</v>
      </c>
      <c r="D68" s="13" t="s">
        <v>181</v>
      </c>
      <c r="E68" s="10" t="s">
        <v>35</v>
      </c>
      <c r="F68" s="7">
        <v>9.3800000000000008</v>
      </c>
      <c r="G68" s="11"/>
      <c r="H68" s="14" t="s">
        <v>0</v>
      </c>
      <c r="I68" s="7">
        <f t="shared" ref="I68:I69" si="6">(G68*$I$8)+G68</f>
        <v>0</v>
      </c>
      <c r="J68" s="8"/>
    </row>
    <row r="69" spans="1:10" s="3" customFormat="1" ht="25.5">
      <c r="A69" s="39" t="s">
        <v>182</v>
      </c>
      <c r="B69" s="9" t="s">
        <v>28</v>
      </c>
      <c r="C69" s="9" t="s">
        <v>183</v>
      </c>
      <c r="D69" s="13" t="s">
        <v>184</v>
      </c>
      <c r="E69" s="10" t="s">
        <v>35</v>
      </c>
      <c r="F69" s="7">
        <v>2.73</v>
      </c>
      <c r="G69" s="11"/>
      <c r="H69" s="14" t="s">
        <v>0</v>
      </c>
      <c r="I69" s="7">
        <f t="shared" si="6"/>
        <v>0</v>
      </c>
      <c r="J69" s="8"/>
    </row>
    <row r="70" spans="1:10" s="3" customFormat="1">
      <c r="A70" s="57" t="s">
        <v>185</v>
      </c>
      <c r="B70" s="58"/>
      <c r="C70" s="58"/>
      <c r="D70" s="15" t="s">
        <v>186</v>
      </c>
      <c r="E70" s="24"/>
      <c r="F70" s="25"/>
      <c r="G70" s="26"/>
      <c r="H70" s="27"/>
      <c r="I70" s="25"/>
      <c r="J70" s="16"/>
    </row>
    <row r="71" spans="1:10" s="3" customFormat="1" ht="25.5">
      <c r="A71" s="39" t="s">
        <v>187</v>
      </c>
      <c r="B71" s="9" t="s">
        <v>28</v>
      </c>
      <c r="C71" s="9" t="s">
        <v>188</v>
      </c>
      <c r="D71" s="13" t="s">
        <v>189</v>
      </c>
      <c r="E71" s="10" t="s">
        <v>35</v>
      </c>
      <c r="F71" s="7">
        <v>258.93</v>
      </c>
      <c r="G71" s="11"/>
      <c r="H71" s="14" t="s">
        <v>0</v>
      </c>
      <c r="I71" s="7">
        <f t="shared" ref="I71:I74" si="7">(G71*$I$8)+G71</f>
        <v>0</v>
      </c>
      <c r="J71" s="8"/>
    </row>
    <row r="72" spans="1:10" s="3" customFormat="1" ht="38.25">
      <c r="A72" s="39" t="s">
        <v>190</v>
      </c>
      <c r="B72" s="9" t="s">
        <v>18</v>
      </c>
      <c r="C72" s="9" t="s">
        <v>191</v>
      </c>
      <c r="D72" s="13" t="s">
        <v>192</v>
      </c>
      <c r="E72" s="10" t="s">
        <v>35</v>
      </c>
      <c r="F72" s="7">
        <v>5.27</v>
      </c>
      <c r="G72" s="11"/>
      <c r="H72" s="14" t="s">
        <v>0</v>
      </c>
      <c r="I72" s="7">
        <f t="shared" si="7"/>
        <v>0</v>
      </c>
      <c r="J72" s="8"/>
    </row>
    <row r="73" spans="1:10" s="3" customFormat="1" ht="38.25">
      <c r="A73" s="39" t="s">
        <v>193</v>
      </c>
      <c r="B73" s="9" t="s">
        <v>23</v>
      </c>
      <c r="C73" s="9" t="s">
        <v>194</v>
      </c>
      <c r="D73" s="13" t="s">
        <v>195</v>
      </c>
      <c r="E73" s="10" t="s">
        <v>39</v>
      </c>
      <c r="F73" s="7">
        <v>105.7</v>
      </c>
      <c r="G73" s="11"/>
      <c r="H73" s="14" t="s">
        <v>0</v>
      </c>
      <c r="I73" s="7">
        <f t="shared" si="7"/>
        <v>0</v>
      </c>
      <c r="J73" s="8"/>
    </row>
    <row r="74" spans="1:10" s="3" customFormat="1" ht="25.5">
      <c r="A74" s="39" t="s">
        <v>196</v>
      </c>
      <c r="B74" s="9" t="s">
        <v>18</v>
      </c>
      <c r="C74" s="9" t="s">
        <v>197</v>
      </c>
      <c r="D74" s="13" t="s">
        <v>198</v>
      </c>
      <c r="E74" s="10" t="s">
        <v>85</v>
      </c>
      <c r="F74" s="7">
        <v>12.5</v>
      </c>
      <c r="G74" s="11"/>
      <c r="H74" s="14" t="s">
        <v>0</v>
      </c>
      <c r="I74" s="7">
        <f t="shared" si="7"/>
        <v>0</v>
      </c>
      <c r="J74" s="8"/>
    </row>
    <row r="75" spans="1:10" s="3" customFormat="1">
      <c r="A75" s="57" t="s">
        <v>199</v>
      </c>
      <c r="B75" s="58"/>
      <c r="C75" s="58"/>
      <c r="D75" s="15" t="s">
        <v>200</v>
      </c>
      <c r="E75" s="24"/>
      <c r="F75" s="25"/>
      <c r="G75" s="26"/>
      <c r="H75" s="27"/>
      <c r="I75" s="25"/>
      <c r="J75" s="16"/>
    </row>
    <row r="76" spans="1:10" s="3" customFormat="1" ht="25.5">
      <c r="A76" s="39" t="s">
        <v>201</v>
      </c>
      <c r="B76" s="9" t="s">
        <v>18</v>
      </c>
      <c r="C76" s="9" t="s">
        <v>202</v>
      </c>
      <c r="D76" s="13" t="s">
        <v>203</v>
      </c>
      <c r="E76" s="10" t="s">
        <v>35</v>
      </c>
      <c r="F76" s="7">
        <v>213.82</v>
      </c>
      <c r="G76" s="11"/>
      <c r="H76" s="14" t="s">
        <v>0</v>
      </c>
      <c r="I76" s="7">
        <f t="shared" ref="I76:I77" si="8">(G76*$I$8)+G76</f>
        <v>0</v>
      </c>
      <c r="J76" s="8"/>
    </row>
    <row r="77" spans="1:10" s="3" customFormat="1" ht="25.5">
      <c r="A77" s="39" t="s">
        <v>204</v>
      </c>
      <c r="B77" s="9" t="s">
        <v>28</v>
      </c>
      <c r="C77" s="9" t="s">
        <v>205</v>
      </c>
      <c r="D77" s="13" t="s">
        <v>206</v>
      </c>
      <c r="E77" s="10" t="s">
        <v>35</v>
      </c>
      <c r="F77" s="7">
        <v>25.78</v>
      </c>
      <c r="G77" s="11"/>
      <c r="H77" s="14" t="s">
        <v>0</v>
      </c>
      <c r="I77" s="7">
        <f t="shared" si="8"/>
        <v>0</v>
      </c>
      <c r="J77" s="8"/>
    </row>
    <row r="78" spans="1:10" s="3" customFormat="1">
      <c r="A78" s="57" t="s">
        <v>207</v>
      </c>
      <c r="B78" s="58"/>
      <c r="C78" s="58"/>
      <c r="D78" s="15" t="s">
        <v>208</v>
      </c>
      <c r="E78" s="24"/>
      <c r="F78" s="25"/>
      <c r="G78" s="26"/>
      <c r="H78" s="27"/>
      <c r="I78" s="25"/>
      <c r="J78" s="16"/>
    </row>
    <row r="79" spans="1:10" s="3" customFormat="1" ht="63.75">
      <c r="A79" s="39" t="s">
        <v>209</v>
      </c>
      <c r="B79" s="9" t="s">
        <v>18</v>
      </c>
      <c r="C79" s="9" t="s">
        <v>210</v>
      </c>
      <c r="D79" s="13" t="s">
        <v>211</v>
      </c>
      <c r="E79" s="10" t="s">
        <v>85</v>
      </c>
      <c r="F79" s="7">
        <v>25</v>
      </c>
      <c r="G79" s="11"/>
      <c r="H79" s="14" t="s">
        <v>0</v>
      </c>
      <c r="I79" s="7">
        <f t="shared" ref="I79:I90" si="9">(G79*$I$8)+G79</f>
        <v>0</v>
      </c>
      <c r="J79" s="8"/>
    </row>
    <row r="80" spans="1:10" s="3" customFormat="1" ht="63.75">
      <c r="A80" s="39" t="s">
        <v>212</v>
      </c>
      <c r="B80" s="9" t="s">
        <v>18</v>
      </c>
      <c r="C80" s="9" t="s">
        <v>213</v>
      </c>
      <c r="D80" s="13" t="s">
        <v>214</v>
      </c>
      <c r="E80" s="10" t="s">
        <v>85</v>
      </c>
      <c r="F80" s="7">
        <v>12</v>
      </c>
      <c r="G80" s="11"/>
      <c r="H80" s="14" t="s">
        <v>0</v>
      </c>
      <c r="I80" s="7">
        <f t="shared" si="9"/>
        <v>0</v>
      </c>
      <c r="J80" s="8"/>
    </row>
    <row r="81" spans="1:10" s="3" customFormat="1" ht="51">
      <c r="A81" s="39" t="s">
        <v>215</v>
      </c>
      <c r="B81" s="9" t="s">
        <v>18</v>
      </c>
      <c r="C81" s="9" t="s">
        <v>216</v>
      </c>
      <c r="D81" s="13" t="s">
        <v>217</v>
      </c>
      <c r="E81" s="10" t="s">
        <v>63</v>
      </c>
      <c r="F81" s="7">
        <v>4</v>
      </c>
      <c r="G81" s="11"/>
      <c r="H81" s="14" t="s">
        <v>0</v>
      </c>
      <c r="I81" s="7">
        <f t="shared" si="9"/>
        <v>0</v>
      </c>
      <c r="J81" s="8"/>
    </row>
    <row r="82" spans="1:10" s="3" customFormat="1" ht="63.75">
      <c r="A82" s="39" t="s">
        <v>218</v>
      </c>
      <c r="B82" s="9" t="s">
        <v>18</v>
      </c>
      <c r="C82" s="9" t="s">
        <v>219</v>
      </c>
      <c r="D82" s="13" t="s">
        <v>220</v>
      </c>
      <c r="E82" s="10" t="s">
        <v>85</v>
      </c>
      <c r="F82" s="7">
        <v>25</v>
      </c>
      <c r="G82" s="11"/>
      <c r="H82" s="14" t="s">
        <v>0</v>
      </c>
      <c r="I82" s="7">
        <f t="shared" si="9"/>
        <v>0</v>
      </c>
      <c r="J82" s="8"/>
    </row>
    <row r="83" spans="1:10" s="3" customFormat="1" ht="25.5">
      <c r="A83" s="39" t="s">
        <v>221</v>
      </c>
      <c r="B83" s="9" t="s">
        <v>18</v>
      </c>
      <c r="C83" s="9" t="s">
        <v>222</v>
      </c>
      <c r="D83" s="13" t="s">
        <v>223</v>
      </c>
      <c r="E83" s="10" t="s">
        <v>63</v>
      </c>
      <c r="F83" s="7">
        <v>3</v>
      </c>
      <c r="G83" s="11"/>
      <c r="H83" s="14" t="s">
        <v>0</v>
      </c>
      <c r="I83" s="7">
        <f t="shared" si="9"/>
        <v>0</v>
      </c>
      <c r="J83" s="8"/>
    </row>
    <row r="84" spans="1:10" s="3" customFormat="1" ht="38.25">
      <c r="A84" s="39" t="s">
        <v>224</v>
      </c>
      <c r="B84" s="9" t="s">
        <v>18</v>
      </c>
      <c r="C84" s="9" t="s">
        <v>225</v>
      </c>
      <c r="D84" s="13" t="s">
        <v>226</v>
      </c>
      <c r="E84" s="10" t="s">
        <v>63</v>
      </c>
      <c r="F84" s="7">
        <v>4</v>
      </c>
      <c r="G84" s="11"/>
      <c r="H84" s="14" t="s">
        <v>0</v>
      </c>
      <c r="I84" s="7">
        <f t="shared" si="9"/>
        <v>0</v>
      </c>
      <c r="J84" s="8"/>
    </row>
    <row r="85" spans="1:10" s="3" customFormat="1" ht="38.25">
      <c r="A85" s="39" t="s">
        <v>227</v>
      </c>
      <c r="B85" s="9" t="s">
        <v>18</v>
      </c>
      <c r="C85" s="9" t="s">
        <v>228</v>
      </c>
      <c r="D85" s="13" t="s">
        <v>229</v>
      </c>
      <c r="E85" s="10" t="s">
        <v>63</v>
      </c>
      <c r="F85" s="7">
        <v>2</v>
      </c>
      <c r="G85" s="11"/>
      <c r="H85" s="14" t="s">
        <v>0</v>
      </c>
      <c r="I85" s="7">
        <f t="shared" si="9"/>
        <v>0</v>
      </c>
      <c r="J85" s="8"/>
    </row>
    <row r="86" spans="1:10" s="3" customFormat="1" ht="51">
      <c r="A86" s="39" t="s">
        <v>230</v>
      </c>
      <c r="B86" s="9" t="s">
        <v>18</v>
      </c>
      <c r="C86" s="9" t="s">
        <v>231</v>
      </c>
      <c r="D86" s="13" t="s">
        <v>232</v>
      </c>
      <c r="E86" s="10" t="s">
        <v>63</v>
      </c>
      <c r="F86" s="7">
        <v>2</v>
      </c>
      <c r="G86" s="11"/>
      <c r="H86" s="14" t="s">
        <v>0</v>
      </c>
      <c r="I86" s="7">
        <f t="shared" si="9"/>
        <v>0</v>
      </c>
      <c r="J86" s="8"/>
    </row>
    <row r="87" spans="1:10" s="3" customFormat="1" ht="38.25">
      <c r="A87" s="39" t="s">
        <v>233</v>
      </c>
      <c r="B87" s="9" t="s">
        <v>23</v>
      </c>
      <c r="C87" s="9" t="s">
        <v>234</v>
      </c>
      <c r="D87" s="13" t="s">
        <v>235</v>
      </c>
      <c r="E87" s="10" t="s">
        <v>236</v>
      </c>
      <c r="F87" s="7">
        <v>3</v>
      </c>
      <c r="G87" s="11"/>
      <c r="H87" s="14" t="s">
        <v>0</v>
      </c>
      <c r="I87" s="7">
        <f t="shared" si="9"/>
        <v>0</v>
      </c>
      <c r="J87" s="8"/>
    </row>
    <row r="88" spans="1:10" s="3" customFormat="1" ht="25.5">
      <c r="A88" s="39" t="s">
        <v>237</v>
      </c>
      <c r="B88" s="9" t="s">
        <v>28</v>
      </c>
      <c r="C88" s="9" t="s">
        <v>238</v>
      </c>
      <c r="D88" s="13" t="s">
        <v>239</v>
      </c>
      <c r="E88" s="10" t="s">
        <v>63</v>
      </c>
      <c r="F88" s="7">
        <v>2</v>
      </c>
      <c r="G88" s="11"/>
      <c r="H88" s="14" t="s">
        <v>0</v>
      </c>
      <c r="I88" s="7">
        <f t="shared" si="9"/>
        <v>0</v>
      </c>
      <c r="J88" s="8"/>
    </row>
    <row r="89" spans="1:10" s="3" customFormat="1" ht="25.5">
      <c r="A89" s="39" t="s">
        <v>240</v>
      </c>
      <c r="B89" s="9" t="s">
        <v>18</v>
      </c>
      <c r="C89" s="9" t="s">
        <v>241</v>
      </c>
      <c r="D89" s="13" t="s">
        <v>242</v>
      </c>
      <c r="E89" s="10" t="s">
        <v>63</v>
      </c>
      <c r="F89" s="7">
        <v>5</v>
      </c>
      <c r="G89" s="11"/>
      <c r="H89" s="14" t="s">
        <v>0</v>
      </c>
      <c r="I89" s="7">
        <f t="shared" si="9"/>
        <v>0</v>
      </c>
      <c r="J89" s="8"/>
    </row>
    <row r="90" spans="1:10" s="3" customFormat="1" ht="25.5">
      <c r="A90" s="39" t="s">
        <v>243</v>
      </c>
      <c r="B90" s="9" t="s">
        <v>18</v>
      </c>
      <c r="C90" s="9" t="s">
        <v>244</v>
      </c>
      <c r="D90" s="13" t="s">
        <v>245</v>
      </c>
      <c r="E90" s="10" t="s">
        <v>63</v>
      </c>
      <c r="F90" s="7">
        <v>5</v>
      </c>
      <c r="G90" s="11"/>
      <c r="H90" s="14" t="s">
        <v>0</v>
      </c>
      <c r="I90" s="7">
        <f t="shared" si="9"/>
        <v>0</v>
      </c>
      <c r="J90" s="8"/>
    </row>
    <row r="91" spans="1:10" s="3" customFormat="1">
      <c r="A91" s="57" t="s">
        <v>246</v>
      </c>
      <c r="B91" s="58"/>
      <c r="C91" s="58"/>
      <c r="D91" s="15" t="s">
        <v>247</v>
      </c>
      <c r="E91" s="24"/>
      <c r="F91" s="25"/>
      <c r="G91" s="26"/>
      <c r="H91" s="27"/>
      <c r="I91" s="25"/>
      <c r="J91" s="16"/>
    </row>
    <row r="92" spans="1:10" s="3" customFormat="1" ht="25.5">
      <c r="A92" s="61" t="s">
        <v>248</v>
      </c>
      <c r="B92" s="17"/>
      <c r="C92" s="17"/>
      <c r="D92" s="62" t="s">
        <v>249</v>
      </c>
      <c r="E92" s="19"/>
      <c r="F92" s="20"/>
      <c r="G92" s="21"/>
      <c r="H92" s="22"/>
      <c r="I92" s="20"/>
      <c r="J92" s="63"/>
    </row>
    <row r="93" spans="1:10" s="3" customFormat="1" ht="25.5">
      <c r="A93" s="39" t="s">
        <v>250</v>
      </c>
      <c r="B93" s="9" t="s">
        <v>28</v>
      </c>
      <c r="C93" s="9" t="s">
        <v>251</v>
      </c>
      <c r="D93" s="13" t="s">
        <v>252</v>
      </c>
      <c r="E93" s="10" t="s">
        <v>85</v>
      </c>
      <c r="F93" s="7">
        <v>50</v>
      </c>
      <c r="G93" s="11"/>
      <c r="H93" s="14" t="s">
        <v>0</v>
      </c>
      <c r="I93" s="7">
        <f t="shared" ref="I93:I118" si="10">(G93*$I$8)+G93</f>
        <v>0</v>
      </c>
      <c r="J93" s="8"/>
    </row>
    <row r="94" spans="1:10" s="3" customFormat="1" ht="25.5">
      <c r="A94" s="39" t="s">
        <v>253</v>
      </c>
      <c r="B94" s="9" t="s">
        <v>28</v>
      </c>
      <c r="C94" s="9" t="s">
        <v>254</v>
      </c>
      <c r="D94" s="13" t="s">
        <v>255</v>
      </c>
      <c r="E94" s="10" t="s">
        <v>85</v>
      </c>
      <c r="F94" s="7">
        <v>50</v>
      </c>
      <c r="G94" s="11"/>
      <c r="H94" s="14" t="s">
        <v>0</v>
      </c>
      <c r="I94" s="7">
        <f t="shared" si="10"/>
        <v>0</v>
      </c>
      <c r="J94" s="8"/>
    </row>
    <row r="95" spans="1:10" s="3" customFormat="1" ht="38.25">
      <c r="A95" s="39" t="s">
        <v>256</v>
      </c>
      <c r="B95" s="9" t="s">
        <v>18</v>
      </c>
      <c r="C95" s="9" t="s">
        <v>257</v>
      </c>
      <c r="D95" s="13" t="s">
        <v>258</v>
      </c>
      <c r="E95" s="10" t="s">
        <v>85</v>
      </c>
      <c r="F95" s="7">
        <v>8.4</v>
      </c>
      <c r="G95" s="11"/>
      <c r="H95" s="14" t="s">
        <v>0</v>
      </c>
      <c r="I95" s="7">
        <f t="shared" si="10"/>
        <v>0</v>
      </c>
      <c r="J95" s="8"/>
    </row>
    <row r="96" spans="1:10" s="3" customFormat="1" ht="25.5">
      <c r="A96" s="39" t="s">
        <v>259</v>
      </c>
      <c r="B96" s="9" t="s">
        <v>28</v>
      </c>
      <c r="C96" s="9" t="s">
        <v>260</v>
      </c>
      <c r="D96" s="13" t="s">
        <v>261</v>
      </c>
      <c r="E96" s="10" t="s">
        <v>85</v>
      </c>
      <c r="F96" s="7">
        <v>32</v>
      </c>
      <c r="G96" s="11"/>
      <c r="H96" s="14" t="s">
        <v>0</v>
      </c>
      <c r="I96" s="7">
        <f t="shared" si="10"/>
        <v>0</v>
      </c>
      <c r="J96" s="8"/>
    </row>
    <row r="97" spans="1:10" s="3" customFormat="1" ht="38.25">
      <c r="A97" s="39" t="s">
        <v>262</v>
      </c>
      <c r="B97" s="9" t="s">
        <v>18</v>
      </c>
      <c r="C97" s="9" t="s">
        <v>257</v>
      </c>
      <c r="D97" s="13" t="s">
        <v>258</v>
      </c>
      <c r="E97" s="10" t="s">
        <v>85</v>
      </c>
      <c r="F97" s="7">
        <v>16</v>
      </c>
      <c r="G97" s="11"/>
      <c r="H97" s="14" t="s">
        <v>0</v>
      </c>
      <c r="I97" s="7">
        <f t="shared" si="10"/>
        <v>0</v>
      </c>
      <c r="J97" s="8"/>
    </row>
    <row r="98" spans="1:10" s="3" customFormat="1" ht="25.5">
      <c r="A98" s="39" t="s">
        <v>263</v>
      </c>
      <c r="B98" s="9" t="s">
        <v>28</v>
      </c>
      <c r="C98" s="9" t="s">
        <v>264</v>
      </c>
      <c r="D98" s="13" t="s">
        <v>265</v>
      </c>
      <c r="E98" s="10" t="s">
        <v>85</v>
      </c>
      <c r="F98" s="7">
        <v>20</v>
      </c>
      <c r="G98" s="11"/>
      <c r="H98" s="14" t="s">
        <v>0</v>
      </c>
      <c r="I98" s="7">
        <f t="shared" si="10"/>
        <v>0</v>
      </c>
      <c r="J98" s="8"/>
    </row>
    <row r="99" spans="1:10" s="3" customFormat="1" ht="38.25">
      <c r="A99" s="39" t="s">
        <v>266</v>
      </c>
      <c r="B99" s="9" t="s">
        <v>18</v>
      </c>
      <c r="C99" s="12" t="s">
        <v>267</v>
      </c>
      <c r="D99" s="13" t="s">
        <v>268</v>
      </c>
      <c r="E99" s="10" t="s">
        <v>85</v>
      </c>
      <c r="F99" s="7">
        <v>221</v>
      </c>
      <c r="G99" s="11"/>
      <c r="H99" s="14" t="s">
        <v>0</v>
      </c>
      <c r="I99" s="7">
        <f t="shared" si="10"/>
        <v>0</v>
      </c>
      <c r="J99" s="8"/>
    </row>
    <row r="100" spans="1:10" s="3" customFormat="1" ht="38.25">
      <c r="A100" s="39" t="s">
        <v>269</v>
      </c>
      <c r="B100" s="9" t="s">
        <v>18</v>
      </c>
      <c r="C100" s="9" t="s">
        <v>270</v>
      </c>
      <c r="D100" s="13" t="s">
        <v>271</v>
      </c>
      <c r="E100" s="10" t="s">
        <v>63</v>
      </c>
      <c r="F100" s="7">
        <v>52</v>
      </c>
      <c r="G100" s="11"/>
      <c r="H100" s="14" t="s">
        <v>0</v>
      </c>
      <c r="I100" s="7">
        <f t="shared" si="10"/>
        <v>0</v>
      </c>
      <c r="J100" s="8"/>
    </row>
    <row r="101" spans="1:10" s="3" customFormat="1" ht="38.25">
      <c r="A101" s="39" t="s">
        <v>272</v>
      </c>
      <c r="B101" s="9" t="s">
        <v>18</v>
      </c>
      <c r="C101" s="12" t="s">
        <v>267</v>
      </c>
      <c r="D101" s="13" t="s">
        <v>268</v>
      </c>
      <c r="E101" s="10" t="s">
        <v>85</v>
      </c>
      <c r="F101" s="7">
        <v>334</v>
      </c>
      <c r="G101" s="11"/>
      <c r="H101" s="14" t="s">
        <v>0</v>
      </c>
      <c r="I101" s="7">
        <f t="shared" si="10"/>
        <v>0</v>
      </c>
      <c r="J101" s="8"/>
    </row>
    <row r="102" spans="1:10" s="3" customFormat="1" ht="51">
      <c r="A102" s="39" t="s">
        <v>273</v>
      </c>
      <c r="B102" s="9" t="s">
        <v>18</v>
      </c>
      <c r="C102" s="9" t="s">
        <v>274</v>
      </c>
      <c r="D102" s="13" t="s">
        <v>275</v>
      </c>
      <c r="E102" s="10" t="s">
        <v>63</v>
      </c>
      <c r="F102" s="7">
        <v>3</v>
      </c>
      <c r="G102" s="11"/>
      <c r="H102" s="14" t="s">
        <v>0</v>
      </c>
      <c r="I102" s="7">
        <f t="shared" si="10"/>
        <v>0</v>
      </c>
      <c r="J102" s="8"/>
    </row>
    <row r="103" spans="1:10" s="3" customFormat="1" ht="25.5">
      <c r="A103" s="39" t="s">
        <v>276</v>
      </c>
      <c r="B103" s="9" t="s">
        <v>28</v>
      </c>
      <c r="C103" s="9" t="s">
        <v>277</v>
      </c>
      <c r="D103" s="13" t="s">
        <v>278</v>
      </c>
      <c r="E103" s="10" t="s">
        <v>112</v>
      </c>
      <c r="F103" s="7">
        <v>0.06</v>
      </c>
      <c r="G103" s="11"/>
      <c r="H103" s="14" t="s">
        <v>0</v>
      </c>
      <c r="I103" s="7">
        <f t="shared" si="10"/>
        <v>0</v>
      </c>
      <c r="J103" s="8"/>
    </row>
    <row r="104" spans="1:10" s="3" customFormat="1" ht="25.5">
      <c r="A104" s="39" t="s">
        <v>279</v>
      </c>
      <c r="B104" s="9" t="s">
        <v>28</v>
      </c>
      <c r="C104" s="9" t="s">
        <v>280</v>
      </c>
      <c r="D104" s="13" t="s">
        <v>281</v>
      </c>
      <c r="E104" s="10" t="s">
        <v>63</v>
      </c>
      <c r="F104" s="7">
        <v>6</v>
      </c>
      <c r="G104" s="11"/>
      <c r="H104" s="14" t="s">
        <v>0</v>
      </c>
      <c r="I104" s="7">
        <f t="shared" si="10"/>
        <v>0</v>
      </c>
      <c r="J104" s="8"/>
    </row>
    <row r="105" spans="1:10" s="3" customFormat="1" ht="25.5">
      <c r="A105" s="39" t="s">
        <v>282</v>
      </c>
      <c r="B105" s="9" t="s">
        <v>28</v>
      </c>
      <c r="C105" s="9" t="s">
        <v>283</v>
      </c>
      <c r="D105" s="13" t="s">
        <v>284</v>
      </c>
      <c r="E105" s="10" t="s">
        <v>63</v>
      </c>
      <c r="F105" s="7">
        <v>3</v>
      </c>
      <c r="G105" s="11"/>
      <c r="H105" s="14" t="s">
        <v>0</v>
      </c>
      <c r="I105" s="7">
        <f t="shared" si="10"/>
        <v>0</v>
      </c>
      <c r="J105" s="8"/>
    </row>
    <row r="106" spans="1:10" s="3" customFormat="1" ht="38.25">
      <c r="A106" s="39" t="s">
        <v>285</v>
      </c>
      <c r="B106" s="9" t="s">
        <v>18</v>
      </c>
      <c r="C106" s="9" t="s">
        <v>286</v>
      </c>
      <c r="D106" s="13" t="s">
        <v>287</v>
      </c>
      <c r="E106" s="10" t="s">
        <v>63</v>
      </c>
      <c r="F106" s="7">
        <v>86</v>
      </c>
      <c r="G106" s="11"/>
      <c r="H106" s="14" t="s">
        <v>0</v>
      </c>
      <c r="I106" s="7">
        <f t="shared" si="10"/>
        <v>0</v>
      </c>
      <c r="J106" s="8"/>
    </row>
    <row r="107" spans="1:10" s="3" customFormat="1" ht="38.25">
      <c r="A107" s="39" t="s">
        <v>288</v>
      </c>
      <c r="B107" s="9" t="s">
        <v>18</v>
      </c>
      <c r="C107" s="9" t="s">
        <v>289</v>
      </c>
      <c r="D107" s="13" t="s">
        <v>290</v>
      </c>
      <c r="E107" s="10" t="s">
        <v>63</v>
      </c>
      <c r="F107" s="7">
        <v>32</v>
      </c>
      <c r="G107" s="11"/>
      <c r="H107" s="14" t="s">
        <v>0</v>
      </c>
      <c r="I107" s="7">
        <f t="shared" si="10"/>
        <v>0</v>
      </c>
      <c r="J107" s="8"/>
    </row>
    <row r="108" spans="1:10" s="3" customFormat="1" ht="38.25">
      <c r="A108" s="39" t="s">
        <v>291</v>
      </c>
      <c r="B108" s="9" t="s">
        <v>18</v>
      </c>
      <c r="C108" s="9" t="s">
        <v>292</v>
      </c>
      <c r="D108" s="13" t="s">
        <v>293</v>
      </c>
      <c r="E108" s="10" t="s">
        <v>85</v>
      </c>
      <c r="F108" s="7">
        <v>2921</v>
      </c>
      <c r="G108" s="11"/>
      <c r="H108" s="14" t="s">
        <v>0</v>
      </c>
      <c r="I108" s="7">
        <f t="shared" si="10"/>
        <v>0</v>
      </c>
      <c r="J108" s="8"/>
    </row>
    <row r="109" spans="1:10" s="3" customFormat="1" ht="38.25">
      <c r="A109" s="39" t="s">
        <v>294</v>
      </c>
      <c r="B109" s="9" t="s">
        <v>18</v>
      </c>
      <c r="C109" s="9" t="s">
        <v>292</v>
      </c>
      <c r="D109" s="13" t="s">
        <v>293</v>
      </c>
      <c r="E109" s="10" t="s">
        <v>85</v>
      </c>
      <c r="F109" s="7">
        <v>1040</v>
      </c>
      <c r="G109" s="11"/>
      <c r="H109" s="14" t="s">
        <v>0</v>
      </c>
      <c r="I109" s="7">
        <f t="shared" si="10"/>
        <v>0</v>
      </c>
      <c r="J109" s="8"/>
    </row>
    <row r="110" spans="1:10" s="3" customFormat="1" ht="38.25">
      <c r="A110" s="39" t="s">
        <v>295</v>
      </c>
      <c r="B110" s="9" t="s">
        <v>18</v>
      </c>
      <c r="C110" s="9" t="s">
        <v>292</v>
      </c>
      <c r="D110" s="13" t="s">
        <v>293</v>
      </c>
      <c r="E110" s="10" t="s">
        <v>85</v>
      </c>
      <c r="F110" s="7">
        <v>1117</v>
      </c>
      <c r="G110" s="11"/>
      <c r="H110" s="14" t="s">
        <v>0</v>
      </c>
      <c r="I110" s="7">
        <f t="shared" si="10"/>
        <v>0</v>
      </c>
      <c r="J110" s="8"/>
    </row>
    <row r="111" spans="1:10" s="3" customFormat="1" ht="38.25">
      <c r="A111" s="39" t="s">
        <v>296</v>
      </c>
      <c r="B111" s="9" t="s">
        <v>18</v>
      </c>
      <c r="C111" s="9" t="s">
        <v>297</v>
      </c>
      <c r="D111" s="13" t="s">
        <v>298</v>
      </c>
      <c r="E111" s="10" t="s">
        <v>85</v>
      </c>
      <c r="F111" s="7">
        <v>214</v>
      </c>
      <c r="G111" s="11"/>
      <c r="H111" s="14" t="s">
        <v>0</v>
      </c>
      <c r="I111" s="7">
        <f t="shared" si="10"/>
        <v>0</v>
      </c>
      <c r="J111" s="8"/>
    </row>
    <row r="112" spans="1:10" s="3" customFormat="1" ht="38.25">
      <c r="A112" s="39" t="s">
        <v>299</v>
      </c>
      <c r="B112" s="9" t="s">
        <v>18</v>
      </c>
      <c r="C112" s="9" t="s">
        <v>297</v>
      </c>
      <c r="D112" s="13" t="s">
        <v>298</v>
      </c>
      <c r="E112" s="10" t="s">
        <v>85</v>
      </c>
      <c r="F112" s="7">
        <v>85</v>
      </c>
      <c r="G112" s="11"/>
      <c r="H112" s="14" t="s">
        <v>0</v>
      </c>
      <c r="I112" s="7">
        <f t="shared" si="10"/>
        <v>0</v>
      </c>
      <c r="J112" s="8"/>
    </row>
    <row r="113" spans="1:10" s="3" customFormat="1" ht="38.25">
      <c r="A113" s="39" t="s">
        <v>300</v>
      </c>
      <c r="B113" s="9" t="s">
        <v>18</v>
      </c>
      <c r="C113" s="9" t="s">
        <v>301</v>
      </c>
      <c r="D113" s="13" t="s">
        <v>302</v>
      </c>
      <c r="E113" s="10" t="s">
        <v>85</v>
      </c>
      <c r="F113" s="7">
        <v>144</v>
      </c>
      <c r="G113" s="11"/>
      <c r="H113" s="14" t="s">
        <v>0</v>
      </c>
      <c r="I113" s="7">
        <f t="shared" si="10"/>
        <v>0</v>
      </c>
      <c r="J113" s="8"/>
    </row>
    <row r="114" spans="1:10" s="3" customFormat="1" ht="38.25">
      <c r="A114" s="39" t="s">
        <v>303</v>
      </c>
      <c r="B114" s="9" t="s">
        <v>18</v>
      </c>
      <c r="C114" s="9" t="s">
        <v>301</v>
      </c>
      <c r="D114" s="13" t="s">
        <v>302</v>
      </c>
      <c r="E114" s="10" t="s">
        <v>85</v>
      </c>
      <c r="F114" s="7">
        <v>58</v>
      </c>
      <c r="G114" s="11"/>
      <c r="H114" s="14" t="s">
        <v>0</v>
      </c>
      <c r="I114" s="7">
        <f t="shared" si="10"/>
        <v>0</v>
      </c>
      <c r="J114" s="8"/>
    </row>
    <row r="115" spans="1:10" s="3" customFormat="1" ht="38.25">
      <c r="A115" s="39" t="s">
        <v>304</v>
      </c>
      <c r="B115" s="9" t="s">
        <v>18</v>
      </c>
      <c r="C115" s="9" t="s">
        <v>305</v>
      </c>
      <c r="D115" s="13" t="s">
        <v>306</v>
      </c>
      <c r="E115" s="10" t="s">
        <v>63</v>
      </c>
      <c r="F115" s="7">
        <v>82</v>
      </c>
      <c r="G115" s="11"/>
      <c r="H115" s="14" t="s">
        <v>0</v>
      </c>
      <c r="I115" s="7">
        <f t="shared" si="10"/>
        <v>0</v>
      </c>
      <c r="J115" s="8"/>
    </row>
    <row r="116" spans="1:10" s="3" customFormat="1" ht="38.25">
      <c r="A116" s="39" t="s">
        <v>307</v>
      </c>
      <c r="B116" s="9" t="s">
        <v>18</v>
      </c>
      <c r="C116" s="9" t="s">
        <v>308</v>
      </c>
      <c r="D116" s="13" t="s">
        <v>309</v>
      </c>
      <c r="E116" s="10" t="s">
        <v>63</v>
      </c>
      <c r="F116" s="7">
        <v>27</v>
      </c>
      <c r="G116" s="11"/>
      <c r="H116" s="14" t="s">
        <v>0</v>
      </c>
      <c r="I116" s="7">
        <f t="shared" si="10"/>
        <v>0</v>
      </c>
      <c r="J116" s="8"/>
    </row>
    <row r="117" spans="1:10" s="3" customFormat="1" ht="38.25">
      <c r="A117" s="39" t="s">
        <v>310</v>
      </c>
      <c r="B117" s="9" t="s">
        <v>18</v>
      </c>
      <c r="C117" s="9" t="s">
        <v>311</v>
      </c>
      <c r="D117" s="13" t="s">
        <v>312</v>
      </c>
      <c r="E117" s="10" t="s">
        <v>63</v>
      </c>
      <c r="F117" s="7">
        <v>29</v>
      </c>
      <c r="G117" s="11"/>
      <c r="H117" s="14" t="s">
        <v>0</v>
      </c>
      <c r="I117" s="7">
        <f t="shared" si="10"/>
        <v>0</v>
      </c>
      <c r="J117" s="8"/>
    </row>
    <row r="118" spans="1:10" s="3" customFormat="1" ht="25.5">
      <c r="A118" s="39" t="s">
        <v>313</v>
      </c>
      <c r="B118" s="9" t="s">
        <v>18</v>
      </c>
      <c r="C118" s="9" t="s">
        <v>314</v>
      </c>
      <c r="D118" s="13" t="s">
        <v>315</v>
      </c>
      <c r="E118" s="10" t="s">
        <v>85</v>
      </c>
      <c r="F118" s="7">
        <v>700</v>
      </c>
      <c r="G118" s="11"/>
      <c r="H118" s="14" t="s">
        <v>0</v>
      </c>
      <c r="I118" s="7">
        <f t="shared" si="10"/>
        <v>0</v>
      </c>
      <c r="J118" s="8"/>
    </row>
    <row r="119" spans="1:10" s="3" customFormat="1">
      <c r="A119" s="64" t="s">
        <v>316</v>
      </c>
      <c r="B119" s="32"/>
      <c r="C119" s="32"/>
      <c r="D119" s="18" t="s">
        <v>317</v>
      </c>
      <c r="E119" s="28"/>
      <c r="F119" s="29"/>
      <c r="G119" s="30"/>
      <c r="H119" s="31"/>
      <c r="I119" s="29"/>
      <c r="J119" s="23"/>
    </row>
    <row r="120" spans="1:10" s="3" customFormat="1" ht="25.5">
      <c r="A120" s="39" t="s">
        <v>318</v>
      </c>
      <c r="B120" s="9" t="s">
        <v>57</v>
      </c>
      <c r="C120" s="9" t="s">
        <v>319</v>
      </c>
      <c r="D120" s="13" t="s">
        <v>320</v>
      </c>
      <c r="E120" s="10" t="s">
        <v>85</v>
      </c>
      <c r="F120" s="7">
        <v>4</v>
      </c>
      <c r="G120" s="11"/>
      <c r="H120" s="14" t="s">
        <v>0</v>
      </c>
      <c r="I120" s="7">
        <f t="shared" ref="I120:I135" si="11">(G120*$I$8)+G120</f>
        <v>0</v>
      </c>
      <c r="J120" s="8"/>
    </row>
    <row r="121" spans="1:10" s="3" customFormat="1" ht="25.5">
      <c r="A121" s="39" t="s">
        <v>321</v>
      </c>
      <c r="B121" s="9" t="s">
        <v>28</v>
      </c>
      <c r="C121" s="9" t="s">
        <v>277</v>
      </c>
      <c r="D121" s="13" t="s">
        <v>278</v>
      </c>
      <c r="E121" s="10" t="s">
        <v>112</v>
      </c>
      <c r="F121" s="7">
        <v>1</v>
      </c>
      <c r="G121" s="11"/>
      <c r="H121" s="14" t="s">
        <v>0</v>
      </c>
      <c r="I121" s="7">
        <f t="shared" si="11"/>
        <v>0</v>
      </c>
      <c r="J121" s="8"/>
    </row>
    <row r="122" spans="1:10" s="3" customFormat="1" ht="38.25">
      <c r="A122" s="39" t="s">
        <v>322</v>
      </c>
      <c r="B122" s="9" t="s">
        <v>18</v>
      </c>
      <c r="C122" s="12" t="s">
        <v>323</v>
      </c>
      <c r="D122" s="13" t="s">
        <v>324</v>
      </c>
      <c r="E122" s="10" t="s">
        <v>63</v>
      </c>
      <c r="F122" s="7">
        <v>1</v>
      </c>
      <c r="G122" s="11"/>
      <c r="H122" s="14" t="s">
        <v>0</v>
      </c>
      <c r="I122" s="7">
        <f t="shared" si="11"/>
        <v>0</v>
      </c>
      <c r="J122" s="8"/>
    </row>
    <row r="123" spans="1:10" s="3" customFormat="1" ht="38.25">
      <c r="A123" s="39" t="s">
        <v>325</v>
      </c>
      <c r="B123" s="9" t="s">
        <v>18</v>
      </c>
      <c r="C123" s="12" t="s">
        <v>326</v>
      </c>
      <c r="D123" s="13" t="s">
        <v>327</v>
      </c>
      <c r="E123" s="10" t="s">
        <v>63</v>
      </c>
      <c r="F123" s="7">
        <v>2</v>
      </c>
      <c r="G123" s="11"/>
      <c r="H123" s="14" t="s">
        <v>0</v>
      </c>
      <c r="I123" s="7">
        <f t="shared" si="11"/>
        <v>0</v>
      </c>
      <c r="J123" s="8"/>
    </row>
    <row r="124" spans="1:10" s="3" customFormat="1" ht="25.5">
      <c r="A124" s="39" t="s">
        <v>328</v>
      </c>
      <c r="B124" s="9" t="s">
        <v>28</v>
      </c>
      <c r="C124" s="9" t="s">
        <v>329</v>
      </c>
      <c r="D124" s="13" t="s">
        <v>330</v>
      </c>
      <c r="E124" s="10" t="s">
        <v>63</v>
      </c>
      <c r="F124" s="7">
        <v>2</v>
      </c>
      <c r="G124" s="11"/>
      <c r="H124" s="14" t="s">
        <v>0</v>
      </c>
      <c r="I124" s="7">
        <f t="shared" si="11"/>
        <v>0</v>
      </c>
      <c r="J124" s="8"/>
    </row>
    <row r="125" spans="1:10" s="3" customFormat="1" ht="25.5">
      <c r="A125" s="39" t="s">
        <v>331</v>
      </c>
      <c r="B125" s="9" t="s">
        <v>28</v>
      </c>
      <c r="C125" s="9" t="s">
        <v>332</v>
      </c>
      <c r="D125" s="13" t="s">
        <v>333</v>
      </c>
      <c r="E125" s="10" t="s">
        <v>63</v>
      </c>
      <c r="F125" s="7">
        <v>3</v>
      </c>
      <c r="G125" s="11"/>
      <c r="H125" s="14" t="s">
        <v>0</v>
      </c>
      <c r="I125" s="7">
        <f t="shared" si="11"/>
        <v>0</v>
      </c>
      <c r="J125" s="8"/>
    </row>
    <row r="126" spans="1:10" s="3" customFormat="1" ht="25.5">
      <c r="A126" s="39" t="s">
        <v>334</v>
      </c>
      <c r="B126" s="9" t="s">
        <v>28</v>
      </c>
      <c r="C126" s="9" t="s">
        <v>283</v>
      </c>
      <c r="D126" s="13" t="s">
        <v>284</v>
      </c>
      <c r="E126" s="10" t="s">
        <v>63</v>
      </c>
      <c r="F126" s="7">
        <v>3</v>
      </c>
      <c r="G126" s="11"/>
      <c r="H126" s="14" t="s">
        <v>0</v>
      </c>
      <c r="I126" s="7">
        <f t="shared" si="11"/>
        <v>0</v>
      </c>
      <c r="J126" s="8"/>
    </row>
    <row r="127" spans="1:10" s="3" customFormat="1" ht="25.5">
      <c r="A127" s="39" t="s">
        <v>335</v>
      </c>
      <c r="B127" s="9" t="s">
        <v>28</v>
      </c>
      <c r="C127" s="9" t="s">
        <v>283</v>
      </c>
      <c r="D127" s="13" t="s">
        <v>284</v>
      </c>
      <c r="E127" s="10" t="s">
        <v>63</v>
      </c>
      <c r="F127" s="7">
        <v>34</v>
      </c>
      <c r="G127" s="11"/>
      <c r="H127" s="14" t="s">
        <v>0</v>
      </c>
      <c r="I127" s="7">
        <f t="shared" si="11"/>
        <v>0</v>
      </c>
      <c r="J127" s="8"/>
    </row>
    <row r="128" spans="1:10" s="3" customFormat="1" ht="25.5">
      <c r="A128" s="39" t="s">
        <v>336</v>
      </c>
      <c r="B128" s="9" t="s">
        <v>28</v>
      </c>
      <c r="C128" s="9" t="s">
        <v>283</v>
      </c>
      <c r="D128" s="13" t="s">
        <v>284</v>
      </c>
      <c r="E128" s="10" t="s">
        <v>63</v>
      </c>
      <c r="F128" s="7">
        <v>7</v>
      </c>
      <c r="G128" s="11"/>
      <c r="H128" s="14" t="s">
        <v>0</v>
      </c>
      <c r="I128" s="7">
        <f t="shared" si="11"/>
        <v>0</v>
      </c>
      <c r="J128" s="8"/>
    </row>
    <row r="129" spans="1:10" s="3" customFormat="1" ht="25.5">
      <c r="A129" s="39" t="s">
        <v>337</v>
      </c>
      <c r="B129" s="9" t="s">
        <v>28</v>
      </c>
      <c r="C129" s="9" t="s">
        <v>338</v>
      </c>
      <c r="D129" s="13" t="s">
        <v>339</v>
      </c>
      <c r="E129" s="10" t="s">
        <v>63</v>
      </c>
      <c r="F129" s="7">
        <v>35</v>
      </c>
      <c r="G129" s="11"/>
      <c r="H129" s="14" t="s">
        <v>0</v>
      </c>
      <c r="I129" s="7">
        <f t="shared" si="11"/>
        <v>0</v>
      </c>
      <c r="J129" s="8"/>
    </row>
    <row r="130" spans="1:10" s="3" customFormat="1" ht="25.5">
      <c r="A130" s="39" t="s">
        <v>340</v>
      </c>
      <c r="B130" s="9" t="s">
        <v>28</v>
      </c>
      <c r="C130" s="9" t="s">
        <v>341</v>
      </c>
      <c r="D130" s="13" t="s">
        <v>342</v>
      </c>
      <c r="E130" s="10" t="s">
        <v>63</v>
      </c>
      <c r="F130" s="7">
        <v>8</v>
      </c>
      <c r="G130" s="11"/>
      <c r="H130" s="14" t="s">
        <v>0</v>
      </c>
      <c r="I130" s="7">
        <f t="shared" si="11"/>
        <v>0</v>
      </c>
      <c r="J130" s="8"/>
    </row>
    <row r="131" spans="1:10" s="3" customFormat="1" ht="25.5">
      <c r="A131" s="39" t="s">
        <v>343</v>
      </c>
      <c r="B131" s="9" t="s">
        <v>57</v>
      </c>
      <c r="C131" s="9" t="s">
        <v>344</v>
      </c>
      <c r="D131" s="13" t="s">
        <v>345</v>
      </c>
      <c r="E131" s="10" t="s">
        <v>63</v>
      </c>
      <c r="F131" s="7">
        <v>1</v>
      </c>
      <c r="G131" s="11"/>
      <c r="H131" s="14" t="s">
        <v>0</v>
      </c>
      <c r="I131" s="7">
        <f t="shared" si="11"/>
        <v>0</v>
      </c>
      <c r="J131" s="8"/>
    </row>
    <row r="132" spans="1:10" s="3" customFormat="1" ht="25.5">
      <c r="A132" s="39" t="s">
        <v>346</v>
      </c>
      <c r="B132" s="9" t="s">
        <v>57</v>
      </c>
      <c r="C132" s="9" t="s">
        <v>347</v>
      </c>
      <c r="D132" s="13" t="s">
        <v>348</v>
      </c>
      <c r="E132" s="10" t="s">
        <v>35</v>
      </c>
      <c r="F132" s="7">
        <v>1.68</v>
      </c>
      <c r="G132" s="11"/>
      <c r="H132" s="14" t="s">
        <v>0</v>
      </c>
      <c r="I132" s="7">
        <f t="shared" si="11"/>
        <v>0</v>
      </c>
      <c r="J132" s="8"/>
    </row>
    <row r="133" spans="1:10" s="3" customFormat="1" ht="25.5">
      <c r="A133" s="39" t="s">
        <v>349</v>
      </c>
      <c r="B133" s="9" t="s">
        <v>28</v>
      </c>
      <c r="C133" s="9" t="s">
        <v>350</v>
      </c>
      <c r="D133" s="13" t="s">
        <v>351</v>
      </c>
      <c r="E133" s="10" t="s">
        <v>35</v>
      </c>
      <c r="F133" s="7">
        <v>1.68</v>
      </c>
      <c r="G133" s="11"/>
      <c r="H133" s="14" t="s">
        <v>0</v>
      </c>
      <c r="I133" s="7">
        <f t="shared" si="11"/>
        <v>0</v>
      </c>
      <c r="J133" s="8"/>
    </row>
    <row r="134" spans="1:10" s="3" customFormat="1" ht="25.5">
      <c r="A134" s="39" t="s">
        <v>352</v>
      </c>
      <c r="B134" s="9" t="s">
        <v>28</v>
      </c>
      <c r="C134" s="9" t="s">
        <v>353</v>
      </c>
      <c r="D134" s="13" t="s">
        <v>354</v>
      </c>
      <c r="E134" s="10" t="s">
        <v>85</v>
      </c>
      <c r="F134" s="7">
        <v>3</v>
      </c>
      <c r="G134" s="11"/>
      <c r="H134" s="14" t="s">
        <v>0</v>
      </c>
      <c r="I134" s="7">
        <f t="shared" si="11"/>
        <v>0</v>
      </c>
      <c r="J134" s="8"/>
    </row>
    <row r="135" spans="1:10" s="3" customFormat="1" ht="25.5">
      <c r="A135" s="39" t="s">
        <v>355</v>
      </c>
      <c r="B135" s="9" t="s">
        <v>28</v>
      </c>
      <c r="C135" s="9" t="s">
        <v>356</v>
      </c>
      <c r="D135" s="13" t="s">
        <v>357</v>
      </c>
      <c r="E135" s="10" t="s">
        <v>63</v>
      </c>
      <c r="F135" s="7">
        <v>6</v>
      </c>
      <c r="G135" s="11"/>
      <c r="H135" s="14" t="s">
        <v>0</v>
      </c>
      <c r="I135" s="7">
        <f t="shared" si="11"/>
        <v>0</v>
      </c>
      <c r="J135" s="8"/>
    </row>
    <row r="136" spans="1:10" s="3" customFormat="1">
      <c r="A136" s="64" t="s">
        <v>358</v>
      </c>
      <c r="B136" s="32"/>
      <c r="C136" s="32"/>
      <c r="D136" s="18" t="s">
        <v>359</v>
      </c>
      <c r="E136" s="28"/>
      <c r="F136" s="29"/>
      <c r="G136" s="30"/>
      <c r="H136" s="31"/>
      <c r="I136" s="29"/>
      <c r="J136" s="23"/>
    </row>
    <row r="137" spans="1:10" s="3" customFormat="1" ht="38.25">
      <c r="A137" s="39" t="s">
        <v>360</v>
      </c>
      <c r="B137" s="9" t="s">
        <v>18</v>
      </c>
      <c r="C137" s="9" t="s">
        <v>257</v>
      </c>
      <c r="D137" s="13" t="s">
        <v>258</v>
      </c>
      <c r="E137" s="10" t="s">
        <v>85</v>
      </c>
      <c r="F137" s="7">
        <v>37</v>
      </c>
      <c r="G137" s="11"/>
      <c r="H137" s="14" t="s">
        <v>0</v>
      </c>
      <c r="I137" s="7">
        <f t="shared" ref="I137:I156" si="12">(G137*$I$8)+G137</f>
        <v>0</v>
      </c>
      <c r="J137" s="8"/>
    </row>
    <row r="138" spans="1:10" s="3" customFormat="1" ht="25.5">
      <c r="A138" s="39" t="s">
        <v>361</v>
      </c>
      <c r="B138" s="9" t="s">
        <v>28</v>
      </c>
      <c r="C138" s="9" t="s">
        <v>260</v>
      </c>
      <c r="D138" s="13" t="s">
        <v>261</v>
      </c>
      <c r="E138" s="10" t="s">
        <v>85</v>
      </c>
      <c r="F138" s="7">
        <v>15</v>
      </c>
      <c r="G138" s="11"/>
      <c r="H138" s="14" t="s">
        <v>0</v>
      </c>
      <c r="I138" s="7">
        <f t="shared" si="12"/>
        <v>0</v>
      </c>
      <c r="J138" s="8"/>
    </row>
    <row r="139" spans="1:10" s="3" customFormat="1" ht="38.25">
      <c r="A139" s="39" t="s">
        <v>362</v>
      </c>
      <c r="B139" s="9" t="s">
        <v>18</v>
      </c>
      <c r="C139" s="12" t="s">
        <v>267</v>
      </c>
      <c r="D139" s="13" t="s">
        <v>268</v>
      </c>
      <c r="E139" s="10" t="s">
        <v>85</v>
      </c>
      <c r="F139" s="7">
        <v>413</v>
      </c>
      <c r="G139" s="11"/>
      <c r="H139" s="14" t="s">
        <v>0</v>
      </c>
      <c r="I139" s="7">
        <f t="shared" si="12"/>
        <v>0</v>
      </c>
      <c r="J139" s="8"/>
    </row>
    <row r="140" spans="1:10" s="3" customFormat="1" ht="25.5">
      <c r="A140" s="39" t="s">
        <v>363</v>
      </c>
      <c r="B140" s="9" t="s">
        <v>28</v>
      </c>
      <c r="C140" s="9" t="s">
        <v>364</v>
      </c>
      <c r="D140" s="13" t="s">
        <v>365</v>
      </c>
      <c r="E140" s="10" t="s">
        <v>63</v>
      </c>
      <c r="F140" s="7">
        <v>60</v>
      </c>
      <c r="G140" s="11"/>
      <c r="H140" s="14" t="s">
        <v>0</v>
      </c>
      <c r="I140" s="7">
        <f t="shared" si="12"/>
        <v>0</v>
      </c>
      <c r="J140" s="8"/>
    </row>
    <row r="141" spans="1:10" s="3" customFormat="1" ht="38.25">
      <c r="A141" s="39" t="s">
        <v>366</v>
      </c>
      <c r="B141" s="9" t="s">
        <v>18</v>
      </c>
      <c r="C141" s="9" t="s">
        <v>286</v>
      </c>
      <c r="D141" s="13" t="s">
        <v>287</v>
      </c>
      <c r="E141" s="10" t="s">
        <v>63</v>
      </c>
      <c r="F141" s="7">
        <v>41</v>
      </c>
      <c r="G141" s="11"/>
      <c r="H141" s="14" t="s">
        <v>0</v>
      </c>
      <c r="I141" s="7">
        <f t="shared" si="12"/>
        <v>0</v>
      </c>
      <c r="J141" s="8"/>
    </row>
    <row r="142" spans="1:10" s="3" customFormat="1" ht="25.5">
      <c r="A142" s="39" t="s">
        <v>367</v>
      </c>
      <c r="B142" s="9" t="s">
        <v>28</v>
      </c>
      <c r="C142" s="9" t="s">
        <v>368</v>
      </c>
      <c r="D142" s="13" t="s">
        <v>369</v>
      </c>
      <c r="E142" s="10" t="s">
        <v>63</v>
      </c>
      <c r="F142" s="7">
        <v>68</v>
      </c>
      <c r="G142" s="11"/>
      <c r="H142" s="14" t="s">
        <v>0</v>
      </c>
      <c r="I142" s="7">
        <f t="shared" si="12"/>
        <v>0</v>
      </c>
      <c r="J142" s="8"/>
    </row>
    <row r="143" spans="1:10" s="3" customFormat="1" ht="25.5">
      <c r="A143" s="39" t="s">
        <v>370</v>
      </c>
      <c r="B143" s="9" t="s">
        <v>28</v>
      </c>
      <c r="C143" s="9" t="s">
        <v>371</v>
      </c>
      <c r="D143" s="13" t="s">
        <v>372</v>
      </c>
      <c r="E143" s="10" t="s">
        <v>63</v>
      </c>
      <c r="F143" s="7">
        <v>68</v>
      </c>
      <c r="G143" s="11"/>
      <c r="H143" s="14" t="s">
        <v>0</v>
      </c>
      <c r="I143" s="7">
        <f t="shared" si="12"/>
        <v>0</v>
      </c>
      <c r="J143" s="8"/>
    </row>
    <row r="144" spans="1:10" s="3" customFormat="1" ht="25.5">
      <c r="A144" s="39" t="s">
        <v>373</v>
      </c>
      <c r="B144" s="9" t="s">
        <v>57</v>
      </c>
      <c r="C144" s="9" t="s">
        <v>374</v>
      </c>
      <c r="D144" s="13" t="s">
        <v>375</v>
      </c>
      <c r="E144" s="10" t="s">
        <v>85</v>
      </c>
      <c r="F144" s="7">
        <v>102</v>
      </c>
      <c r="G144" s="11"/>
      <c r="H144" s="14" t="s">
        <v>0</v>
      </c>
      <c r="I144" s="7">
        <f t="shared" si="12"/>
        <v>0</v>
      </c>
      <c r="J144" s="8"/>
    </row>
    <row r="145" spans="1:10" s="3" customFormat="1" ht="38.25">
      <c r="A145" s="39" t="s">
        <v>376</v>
      </c>
      <c r="B145" s="9" t="s">
        <v>28</v>
      </c>
      <c r="C145" s="9" t="s">
        <v>377</v>
      </c>
      <c r="D145" s="13" t="s">
        <v>378</v>
      </c>
      <c r="E145" s="10" t="s">
        <v>63</v>
      </c>
      <c r="F145" s="7">
        <v>61</v>
      </c>
      <c r="G145" s="11"/>
      <c r="H145" s="14" t="s">
        <v>0</v>
      </c>
      <c r="I145" s="7">
        <f t="shared" si="12"/>
        <v>0</v>
      </c>
      <c r="J145" s="8"/>
    </row>
    <row r="146" spans="1:10" s="3" customFormat="1" ht="38.25">
      <c r="A146" s="39" t="s">
        <v>379</v>
      </c>
      <c r="B146" s="9" t="s">
        <v>28</v>
      </c>
      <c r="C146" s="9" t="s">
        <v>380</v>
      </c>
      <c r="D146" s="13" t="s">
        <v>381</v>
      </c>
      <c r="E146" s="10" t="s">
        <v>63</v>
      </c>
      <c r="F146" s="7">
        <v>29</v>
      </c>
      <c r="G146" s="11"/>
      <c r="H146" s="14" t="s">
        <v>0</v>
      </c>
      <c r="I146" s="7">
        <f t="shared" si="12"/>
        <v>0</v>
      </c>
      <c r="J146" s="8"/>
    </row>
    <row r="147" spans="1:10" s="3" customFormat="1" ht="38.25">
      <c r="A147" s="39" t="s">
        <v>382</v>
      </c>
      <c r="B147" s="9" t="s">
        <v>28</v>
      </c>
      <c r="C147" s="9" t="s">
        <v>383</v>
      </c>
      <c r="D147" s="13" t="s">
        <v>384</v>
      </c>
      <c r="E147" s="10" t="s">
        <v>63</v>
      </c>
      <c r="F147" s="7">
        <v>3</v>
      </c>
      <c r="G147" s="11"/>
      <c r="H147" s="14" t="s">
        <v>0</v>
      </c>
      <c r="I147" s="7">
        <f t="shared" si="12"/>
        <v>0</v>
      </c>
      <c r="J147" s="8"/>
    </row>
    <row r="148" spans="1:10" s="3" customFormat="1" ht="38.25">
      <c r="A148" s="39" t="s">
        <v>385</v>
      </c>
      <c r="B148" s="9" t="s">
        <v>57</v>
      </c>
      <c r="C148" s="9" t="s">
        <v>386</v>
      </c>
      <c r="D148" s="13" t="s">
        <v>387</v>
      </c>
      <c r="E148" s="10" t="s">
        <v>63</v>
      </c>
      <c r="F148" s="7">
        <v>7</v>
      </c>
      <c r="G148" s="11"/>
      <c r="H148" s="14" t="s">
        <v>0</v>
      </c>
      <c r="I148" s="7">
        <f t="shared" si="12"/>
        <v>0</v>
      </c>
      <c r="J148" s="8"/>
    </row>
    <row r="149" spans="1:10" s="3" customFormat="1" ht="25.5">
      <c r="A149" s="39" t="s">
        <v>388</v>
      </c>
      <c r="B149" s="9" t="s">
        <v>28</v>
      </c>
      <c r="C149" s="9" t="s">
        <v>389</v>
      </c>
      <c r="D149" s="13" t="s">
        <v>390</v>
      </c>
      <c r="E149" s="10" t="s">
        <v>63</v>
      </c>
      <c r="F149" s="7">
        <v>180</v>
      </c>
      <c r="G149" s="11"/>
      <c r="H149" s="14" t="s">
        <v>0</v>
      </c>
      <c r="I149" s="7">
        <f t="shared" si="12"/>
        <v>0</v>
      </c>
      <c r="J149" s="8"/>
    </row>
    <row r="150" spans="1:10" s="3" customFormat="1" ht="25.5">
      <c r="A150" s="39" t="s">
        <v>391</v>
      </c>
      <c r="B150" s="9" t="s">
        <v>28</v>
      </c>
      <c r="C150" s="9" t="s">
        <v>392</v>
      </c>
      <c r="D150" s="13" t="s">
        <v>393</v>
      </c>
      <c r="E150" s="10" t="s">
        <v>63</v>
      </c>
      <c r="F150" s="7">
        <v>6</v>
      </c>
      <c r="G150" s="11"/>
      <c r="H150" s="14" t="s">
        <v>0</v>
      </c>
      <c r="I150" s="7">
        <f t="shared" si="12"/>
        <v>0</v>
      </c>
      <c r="J150" s="8"/>
    </row>
    <row r="151" spans="1:10" s="3" customFormat="1" ht="25.5">
      <c r="A151" s="39" t="s">
        <v>394</v>
      </c>
      <c r="B151" s="9" t="s">
        <v>28</v>
      </c>
      <c r="C151" s="9" t="s">
        <v>395</v>
      </c>
      <c r="D151" s="13" t="s">
        <v>396</v>
      </c>
      <c r="E151" s="10" t="s">
        <v>397</v>
      </c>
      <c r="F151" s="7">
        <v>3</v>
      </c>
      <c r="G151" s="11"/>
      <c r="H151" s="14" t="s">
        <v>0</v>
      </c>
      <c r="I151" s="7">
        <f t="shared" si="12"/>
        <v>0</v>
      </c>
      <c r="J151" s="8"/>
    </row>
    <row r="152" spans="1:10" s="3" customFormat="1" ht="38.25">
      <c r="A152" s="39" t="s">
        <v>398</v>
      </c>
      <c r="B152" s="9" t="s">
        <v>18</v>
      </c>
      <c r="C152" s="9" t="s">
        <v>399</v>
      </c>
      <c r="D152" s="13" t="s">
        <v>400</v>
      </c>
      <c r="E152" s="10" t="s">
        <v>63</v>
      </c>
      <c r="F152" s="7">
        <v>3</v>
      </c>
      <c r="G152" s="11"/>
      <c r="H152" s="14" t="s">
        <v>0</v>
      </c>
      <c r="I152" s="7">
        <f t="shared" si="12"/>
        <v>0</v>
      </c>
      <c r="J152" s="8"/>
    </row>
    <row r="153" spans="1:10" s="3" customFormat="1" ht="25.5">
      <c r="A153" s="39" t="s">
        <v>401</v>
      </c>
      <c r="B153" s="9" t="s">
        <v>28</v>
      </c>
      <c r="C153" s="9" t="s">
        <v>402</v>
      </c>
      <c r="D153" s="13" t="s">
        <v>403</v>
      </c>
      <c r="E153" s="10" t="s">
        <v>397</v>
      </c>
      <c r="F153" s="7">
        <v>18</v>
      </c>
      <c r="G153" s="11"/>
      <c r="H153" s="14" t="s">
        <v>0</v>
      </c>
      <c r="I153" s="7">
        <f t="shared" si="12"/>
        <v>0</v>
      </c>
      <c r="J153" s="8"/>
    </row>
    <row r="154" spans="1:10" s="3" customFormat="1" ht="25.5">
      <c r="A154" s="39" t="s">
        <v>404</v>
      </c>
      <c r="B154" s="9" t="s">
        <v>28</v>
      </c>
      <c r="C154" s="9" t="s">
        <v>405</v>
      </c>
      <c r="D154" s="13" t="s">
        <v>406</v>
      </c>
      <c r="E154" s="10" t="s">
        <v>397</v>
      </c>
      <c r="F154" s="7">
        <v>15</v>
      </c>
      <c r="G154" s="11"/>
      <c r="H154" s="14" t="s">
        <v>0</v>
      </c>
      <c r="I154" s="7">
        <f t="shared" si="12"/>
        <v>0</v>
      </c>
      <c r="J154" s="8"/>
    </row>
    <row r="155" spans="1:10" s="3" customFormat="1" ht="38.25">
      <c r="A155" s="39" t="s">
        <v>407</v>
      </c>
      <c r="B155" s="9" t="s">
        <v>18</v>
      </c>
      <c r="C155" s="9" t="s">
        <v>292</v>
      </c>
      <c r="D155" s="13" t="s">
        <v>293</v>
      </c>
      <c r="E155" s="10" t="s">
        <v>85</v>
      </c>
      <c r="F155" s="7">
        <v>2328</v>
      </c>
      <c r="G155" s="11"/>
      <c r="H155" s="14" t="s">
        <v>0</v>
      </c>
      <c r="I155" s="7">
        <f t="shared" si="12"/>
        <v>0</v>
      </c>
      <c r="J155" s="8"/>
    </row>
    <row r="156" spans="1:10" s="3" customFormat="1" ht="38.25">
      <c r="A156" s="39" t="s">
        <v>408</v>
      </c>
      <c r="B156" s="9" t="s">
        <v>18</v>
      </c>
      <c r="C156" s="9" t="s">
        <v>292</v>
      </c>
      <c r="D156" s="13" t="s">
        <v>293</v>
      </c>
      <c r="E156" s="10" t="s">
        <v>85</v>
      </c>
      <c r="F156" s="7">
        <v>387</v>
      </c>
      <c r="G156" s="11"/>
      <c r="H156" s="14" t="s">
        <v>0</v>
      </c>
      <c r="I156" s="7">
        <f t="shared" si="12"/>
        <v>0</v>
      </c>
      <c r="J156" s="8"/>
    </row>
    <row r="157" spans="1:10" s="3" customFormat="1">
      <c r="A157" s="64" t="s">
        <v>409</v>
      </c>
      <c r="B157" s="32"/>
      <c r="C157" s="32"/>
      <c r="D157" s="18" t="s">
        <v>410</v>
      </c>
      <c r="E157" s="28"/>
      <c r="F157" s="29"/>
      <c r="G157" s="30"/>
      <c r="H157" s="31"/>
      <c r="I157" s="29"/>
      <c r="J157" s="23"/>
    </row>
    <row r="158" spans="1:10" s="3" customFormat="1" ht="25.5">
      <c r="A158" s="39" t="s">
        <v>411</v>
      </c>
      <c r="B158" s="9" t="s">
        <v>28</v>
      </c>
      <c r="C158" s="9" t="s">
        <v>412</v>
      </c>
      <c r="D158" s="13" t="s">
        <v>413</v>
      </c>
      <c r="E158" s="10" t="s">
        <v>85</v>
      </c>
      <c r="F158" s="7">
        <v>24</v>
      </c>
      <c r="G158" s="11"/>
      <c r="H158" s="14" t="s">
        <v>0</v>
      </c>
      <c r="I158" s="7">
        <f t="shared" ref="I158:I175" si="13">(G158*$I$8)+G158</f>
        <v>0</v>
      </c>
      <c r="J158" s="8"/>
    </row>
    <row r="159" spans="1:10" s="3" customFormat="1" ht="25.5">
      <c r="A159" s="39" t="s">
        <v>414</v>
      </c>
      <c r="B159" s="9" t="s">
        <v>28</v>
      </c>
      <c r="C159" s="9" t="s">
        <v>415</v>
      </c>
      <c r="D159" s="13" t="s">
        <v>416</v>
      </c>
      <c r="E159" s="10" t="s">
        <v>85</v>
      </c>
      <c r="F159" s="7">
        <v>24</v>
      </c>
      <c r="G159" s="11"/>
      <c r="H159" s="14" t="s">
        <v>0</v>
      </c>
      <c r="I159" s="7">
        <f t="shared" si="13"/>
        <v>0</v>
      </c>
      <c r="J159" s="8"/>
    </row>
    <row r="160" spans="1:10" s="3" customFormat="1" ht="38.25">
      <c r="A160" s="39" t="s">
        <v>417</v>
      </c>
      <c r="B160" s="9" t="s">
        <v>18</v>
      </c>
      <c r="C160" s="9" t="s">
        <v>257</v>
      </c>
      <c r="D160" s="13" t="s">
        <v>258</v>
      </c>
      <c r="E160" s="10" t="s">
        <v>85</v>
      </c>
      <c r="F160" s="7">
        <v>9.1</v>
      </c>
      <c r="G160" s="11"/>
      <c r="H160" s="14" t="s">
        <v>0</v>
      </c>
      <c r="I160" s="7">
        <f t="shared" si="13"/>
        <v>0</v>
      </c>
      <c r="J160" s="8"/>
    </row>
    <row r="161" spans="1:10" s="3" customFormat="1" ht="25.5">
      <c r="A161" s="39" t="s">
        <v>418</v>
      </c>
      <c r="B161" s="9" t="s">
        <v>28</v>
      </c>
      <c r="C161" s="9" t="s">
        <v>419</v>
      </c>
      <c r="D161" s="13" t="s">
        <v>420</v>
      </c>
      <c r="E161" s="10" t="s">
        <v>85</v>
      </c>
      <c r="F161" s="7">
        <v>75</v>
      </c>
      <c r="G161" s="11"/>
      <c r="H161" s="14" t="s">
        <v>0</v>
      </c>
      <c r="I161" s="7">
        <f t="shared" si="13"/>
        <v>0</v>
      </c>
      <c r="J161" s="8"/>
    </row>
    <row r="162" spans="1:10" s="3" customFormat="1" ht="25.5">
      <c r="A162" s="39" t="s">
        <v>421</v>
      </c>
      <c r="B162" s="9" t="s">
        <v>28</v>
      </c>
      <c r="C162" s="9" t="s">
        <v>422</v>
      </c>
      <c r="D162" s="13" t="s">
        <v>423</v>
      </c>
      <c r="E162" s="10" t="s">
        <v>85</v>
      </c>
      <c r="F162" s="7">
        <v>75</v>
      </c>
      <c r="G162" s="11"/>
      <c r="H162" s="14" t="s">
        <v>0</v>
      </c>
      <c r="I162" s="7">
        <f t="shared" si="13"/>
        <v>0</v>
      </c>
      <c r="J162" s="8"/>
    </row>
    <row r="163" spans="1:10" s="3" customFormat="1" ht="38.25">
      <c r="A163" s="39" t="s">
        <v>424</v>
      </c>
      <c r="B163" s="9" t="s">
        <v>18</v>
      </c>
      <c r="C163" s="9" t="s">
        <v>257</v>
      </c>
      <c r="D163" s="13" t="s">
        <v>258</v>
      </c>
      <c r="E163" s="10" t="s">
        <v>85</v>
      </c>
      <c r="F163" s="7">
        <v>25.2</v>
      </c>
      <c r="G163" s="11"/>
      <c r="H163" s="14" t="s">
        <v>0</v>
      </c>
      <c r="I163" s="7">
        <f t="shared" si="13"/>
        <v>0</v>
      </c>
      <c r="J163" s="8"/>
    </row>
    <row r="164" spans="1:10" s="3" customFormat="1" ht="25.5">
      <c r="A164" s="39" t="s">
        <v>425</v>
      </c>
      <c r="B164" s="9" t="s">
        <v>28</v>
      </c>
      <c r="C164" s="9" t="s">
        <v>260</v>
      </c>
      <c r="D164" s="13" t="s">
        <v>261</v>
      </c>
      <c r="E164" s="10" t="s">
        <v>85</v>
      </c>
      <c r="F164" s="7">
        <v>55</v>
      </c>
      <c r="G164" s="11"/>
      <c r="H164" s="14" t="s">
        <v>0</v>
      </c>
      <c r="I164" s="7">
        <f t="shared" si="13"/>
        <v>0</v>
      </c>
      <c r="J164" s="8"/>
    </row>
    <row r="165" spans="1:10" s="3" customFormat="1" ht="25.5">
      <c r="A165" s="39" t="s">
        <v>426</v>
      </c>
      <c r="B165" s="9" t="s">
        <v>28</v>
      </c>
      <c r="C165" s="9" t="s">
        <v>264</v>
      </c>
      <c r="D165" s="13" t="s">
        <v>265</v>
      </c>
      <c r="E165" s="10" t="s">
        <v>85</v>
      </c>
      <c r="F165" s="7">
        <v>2</v>
      </c>
      <c r="G165" s="11"/>
      <c r="H165" s="14" t="s">
        <v>0</v>
      </c>
      <c r="I165" s="7">
        <f t="shared" si="13"/>
        <v>0</v>
      </c>
      <c r="J165" s="8"/>
    </row>
    <row r="166" spans="1:10" s="3" customFormat="1" ht="25.5">
      <c r="A166" s="39" t="s">
        <v>427</v>
      </c>
      <c r="B166" s="9" t="s">
        <v>28</v>
      </c>
      <c r="C166" s="9" t="s">
        <v>428</v>
      </c>
      <c r="D166" s="13" t="s">
        <v>429</v>
      </c>
      <c r="E166" s="10" t="s">
        <v>85</v>
      </c>
      <c r="F166" s="7">
        <v>13</v>
      </c>
      <c r="G166" s="11"/>
      <c r="H166" s="14" t="s">
        <v>0</v>
      </c>
      <c r="I166" s="7">
        <f t="shared" si="13"/>
        <v>0</v>
      </c>
      <c r="J166" s="8"/>
    </row>
    <row r="167" spans="1:10" s="3" customFormat="1" ht="25.5">
      <c r="A167" s="39" t="s">
        <v>430</v>
      </c>
      <c r="B167" s="9" t="s">
        <v>28</v>
      </c>
      <c r="C167" s="9" t="s">
        <v>431</v>
      </c>
      <c r="D167" s="13" t="s">
        <v>432</v>
      </c>
      <c r="E167" s="10" t="s">
        <v>397</v>
      </c>
      <c r="F167" s="7">
        <v>3</v>
      </c>
      <c r="G167" s="11"/>
      <c r="H167" s="14" t="s">
        <v>0</v>
      </c>
      <c r="I167" s="7">
        <f t="shared" si="13"/>
        <v>0</v>
      </c>
      <c r="J167" s="8"/>
    </row>
    <row r="168" spans="1:10" s="3" customFormat="1" ht="38.25">
      <c r="A168" s="39" t="s">
        <v>433</v>
      </c>
      <c r="B168" s="9" t="s">
        <v>18</v>
      </c>
      <c r="C168" s="12" t="s">
        <v>434</v>
      </c>
      <c r="D168" s="13" t="s">
        <v>435</v>
      </c>
      <c r="E168" s="10" t="s">
        <v>85</v>
      </c>
      <c r="F168" s="7">
        <v>229</v>
      </c>
      <c r="G168" s="11"/>
      <c r="H168" s="14" t="s">
        <v>0</v>
      </c>
      <c r="I168" s="7">
        <f t="shared" si="13"/>
        <v>0</v>
      </c>
      <c r="J168" s="8"/>
    </row>
    <row r="169" spans="1:10" s="3" customFormat="1" ht="38.25">
      <c r="A169" s="39" t="s">
        <v>436</v>
      </c>
      <c r="B169" s="9" t="s">
        <v>18</v>
      </c>
      <c r="C169" s="9" t="s">
        <v>437</v>
      </c>
      <c r="D169" s="13" t="s">
        <v>438</v>
      </c>
      <c r="E169" s="10" t="s">
        <v>63</v>
      </c>
      <c r="F169" s="7">
        <v>65</v>
      </c>
      <c r="G169" s="11"/>
      <c r="H169" s="14" t="s">
        <v>0</v>
      </c>
      <c r="I169" s="7">
        <f t="shared" si="13"/>
        <v>0</v>
      </c>
      <c r="J169" s="8"/>
    </row>
    <row r="170" spans="1:10" s="3" customFormat="1" ht="38.25">
      <c r="A170" s="39" t="s">
        <v>439</v>
      </c>
      <c r="B170" s="9" t="s">
        <v>18</v>
      </c>
      <c r="C170" s="12" t="s">
        <v>434</v>
      </c>
      <c r="D170" s="13" t="s">
        <v>435</v>
      </c>
      <c r="E170" s="10" t="s">
        <v>85</v>
      </c>
      <c r="F170" s="7">
        <v>232</v>
      </c>
      <c r="G170" s="11"/>
      <c r="H170" s="14" t="s">
        <v>0</v>
      </c>
      <c r="I170" s="7">
        <f t="shared" si="13"/>
        <v>0</v>
      </c>
      <c r="J170" s="8"/>
    </row>
    <row r="171" spans="1:10" s="3" customFormat="1" ht="38.25">
      <c r="A171" s="39" t="s">
        <v>440</v>
      </c>
      <c r="B171" s="9" t="s">
        <v>18</v>
      </c>
      <c r="C171" s="9" t="s">
        <v>286</v>
      </c>
      <c r="D171" s="13" t="s">
        <v>287</v>
      </c>
      <c r="E171" s="10" t="s">
        <v>63</v>
      </c>
      <c r="F171" s="7">
        <v>54</v>
      </c>
      <c r="G171" s="11"/>
      <c r="H171" s="14" t="s">
        <v>0</v>
      </c>
      <c r="I171" s="7">
        <f t="shared" si="13"/>
        <v>0</v>
      </c>
      <c r="J171" s="8"/>
    </row>
    <row r="172" spans="1:10" s="3" customFormat="1" ht="38.25">
      <c r="A172" s="39" t="s">
        <v>441</v>
      </c>
      <c r="B172" s="9" t="s">
        <v>18</v>
      </c>
      <c r="C172" s="9" t="s">
        <v>442</v>
      </c>
      <c r="D172" s="13" t="s">
        <v>443</v>
      </c>
      <c r="E172" s="10" t="s">
        <v>85</v>
      </c>
      <c r="F172" s="7">
        <v>4101</v>
      </c>
      <c r="G172" s="11"/>
      <c r="H172" s="14" t="s">
        <v>0</v>
      </c>
      <c r="I172" s="7">
        <f t="shared" si="13"/>
        <v>0</v>
      </c>
      <c r="J172" s="8"/>
    </row>
    <row r="173" spans="1:10" s="3" customFormat="1" ht="25.5">
      <c r="A173" s="39" t="s">
        <v>444</v>
      </c>
      <c r="B173" s="9" t="s">
        <v>18</v>
      </c>
      <c r="C173" s="12" t="s">
        <v>445</v>
      </c>
      <c r="D173" s="13" t="s">
        <v>446</v>
      </c>
      <c r="E173" s="10" t="s">
        <v>63</v>
      </c>
      <c r="F173" s="7">
        <v>109</v>
      </c>
      <c r="G173" s="11"/>
      <c r="H173" s="14" t="s">
        <v>0</v>
      </c>
      <c r="I173" s="7">
        <f t="shared" si="13"/>
        <v>0</v>
      </c>
      <c r="J173" s="8"/>
    </row>
    <row r="174" spans="1:10" s="3" customFormat="1" ht="25.5">
      <c r="A174" s="39" t="s">
        <v>447</v>
      </c>
      <c r="B174" s="9" t="s">
        <v>28</v>
      </c>
      <c r="C174" s="9" t="s">
        <v>448</v>
      </c>
      <c r="D174" s="13" t="s">
        <v>449</v>
      </c>
      <c r="E174" s="10" t="s">
        <v>63</v>
      </c>
      <c r="F174" s="7">
        <v>108</v>
      </c>
      <c r="G174" s="11"/>
      <c r="H174" s="14" t="s">
        <v>0</v>
      </c>
      <c r="I174" s="7">
        <f t="shared" si="13"/>
        <v>0</v>
      </c>
      <c r="J174" s="8"/>
    </row>
    <row r="175" spans="1:10" s="3" customFormat="1" ht="25.5">
      <c r="A175" s="39" t="s">
        <v>450</v>
      </c>
      <c r="B175" s="9" t="s">
        <v>57</v>
      </c>
      <c r="C175" s="9" t="s">
        <v>451</v>
      </c>
      <c r="D175" s="13" t="s">
        <v>452</v>
      </c>
      <c r="E175" s="10" t="s">
        <v>453</v>
      </c>
      <c r="F175" s="7">
        <v>109</v>
      </c>
      <c r="G175" s="11"/>
      <c r="H175" s="14" t="s">
        <v>0</v>
      </c>
      <c r="I175" s="7">
        <f t="shared" si="13"/>
        <v>0</v>
      </c>
      <c r="J175" s="8"/>
    </row>
    <row r="176" spans="1:10" s="3" customFormat="1">
      <c r="A176" s="64" t="s">
        <v>454</v>
      </c>
      <c r="B176" s="32"/>
      <c r="C176" s="32"/>
      <c r="D176" s="18" t="s">
        <v>455</v>
      </c>
      <c r="E176" s="28"/>
      <c r="F176" s="29"/>
      <c r="G176" s="30"/>
      <c r="H176" s="31"/>
      <c r="I176" s="29"/>
      <c r="J176" s="23"/>
    </row>
    <row r="177" spans="1:10" s="3" customFormat="1" ht="25.5">
      <c r="A177" s="39" t="s">
        <v>456</v>
      </c>
      <c r="B177" s="9" t="s">
        <v>28</v>
      </c>
      <c r="C177" s="9" t="s">
        <v>457</v>
      </c>
      <c r="D177" s="13" t="s">
        <v>458</v>
      </c>
      <c r="E177" s="10" t="s">
        <v>35</v>
      </c>
      <c r="F177" s="7">
        <v>5.28</v>
      </c>
      <c r="G177" s="11"/>
      <c r="H177" s="14" t="s">
        <v>0</v>
      </c>
      <c r="I177" s="7">
        <f t="shared" ref="I177:I187" si="14">(G177*$I$8)+G177</f>
        <v>0</v>
      </c>
      <c r="J177" s="8"/>
    </row>
    <row r="178" spans="1:10" s="3" customFormat="1" ht="25.5">
      <c r="A178" s="39" t="s">
        <v>459</v>
      </c>
      <c r="B178" s="9" t="s">
        <v>28</v>
      </c>
      <c r="C178" s="9" t="s">
        <v>350</v>
      </c>
      <c r="D178" s="13" t="s">
        <v>351</v>
      </c>
      <c r="E178" s="10" t="s">
        <v>35</v>
      </c>
      <c r="F178" s="7">
        <v>1.1399999999999999</v>
      </c>
      <c r="G178" s="11"/>
      <c r="H178" s="14" t="s">
        <v>0</v>
      </c>
      <c r="I178" s="7">
        <f t="shared" si="14"/>
        <v>0</v>
      </c>
      <c r="J178" s="8"/>
    </row>
    <row r="179" spans="1:10" s="3" customFormat="1" ht="25.5">
      <c r="A179" s="39" t="s">
        <v>460</v>
      </c>
      <c r="B179" s="9" t="s">
        <v>57</v>
      </c>
      <c r="C179" s="9" t="s">
        <v>347</v>
      </c>
      <c r="D179" s="13" t="s">
        <v>348</v>
      </c>
      <c r="E179" s="10" t="s">
        <v>35</v>
      </c>
      <c r="F179" s="7">
        <v>1.1399999999999999</v>
      </c>
      <c r="G179" s="11"/>
      <c r="H179" s="14" t="s">
        <v>0</v>
      </c>
      <c r="I179" s="7">
        <f t="shared" si="14"/>
        <v>0</v>
      </c>
      <c r="J179" s="8"/>
    </row>
    <row r="180" spans="1:10" s="3" customFormat="1" ht="38.25">
      <c r="A180" s="39" t="s">
        <v>461</v>
      </c>
      <c r="B180" s="9" t="s">
        <v>18</v>
      </c>
      <c r="C180" s="12" t="s">
        <v>462</v>
      </c>
      <c r="D180" s="13" t="s">
        <v>463</v>
      </c>
      <c r="E180" s="10" t="s">
        <v>63</v>
      </c>
      <c r="F180" s="7">
        <v>1</v>
      </c>
      <c r="G180" s="11"/>
      <c r="H180" s="14" t="s">
        <v>0</v>
      </c>
      <c r="I180" s="7">
        <f t="shared" si="14"/>
        <v>0</v>
      </c>
      <c r="J180" s="8"/>
    </row>
    <row r="181" spans="1:10" s="3" customFormat="1" ht="25.5">
      <c r="A181" s="39" t="s">
        <v>464</v>
      </c>
      <c r="B181" s="9" t="s">
        <v>57</v>
      </c>
      <c r="C181" s="9" t="s">
        <v>465</v>
      </c>
      <c r="D181" s="13" t="s">
        <v>466</v>
      </c>
      <c r="E181" s="10" t="s">
        <v>63</v>
      </c>
      <c r="F181" s="7">
        <v>1</v>
      </c>
      <c r="G181" s="11"/>
      <c r="H181" s="14" t="s">
        <v>0</v>
      </c>
      <c r="I181" s="7">
        <f t="shared" si="14"/>
        <v>0</v>
      </c>
      <c r="J181" s="8"/>
    </row>
    <row r="182" spans="1:10" s="3" customFormat="1" ht="38.25">
      <c r="A182" s="39" t="s">
        <v>467</v>
      </c>
      <c r="B182" s="9" t="s">
        <v>18</v>
      </c>
      <c r="C182" s="12" t="s">
        <v>323</v>
      </c>
      <c r="D182" s="13" t="s">
        <v>324</v>
      </c>
      <c r="E182" s="10" t="s">
        <v>63</v>
      </c>
      <c r="F182" s="7">
        <v>4</v>
      </c>
      <c r="G182" s="11"/>
      <c r="H182" s="14" t="s">
        <v>0</v>
      </c>
      <c r="I182" s="7">
        <f t="shared" si="14"/>
        <v>0</v>
      </c>
      <c r="J182" s="8"/>
    </row>
    <row r="183" spans="1:10" s="3" customFormat="1" ht="38.25">
      <c r="A183" s="39" t="s">
        <v>468</v>
      </c>
      <c r="B183" s="9" t="s">
        <v>18</v>
      </c>
      <c r="C183" s="12" t="s">
        <v>326</v>
      </c>
      <c r="D183" s="13" t="s">
        <v>327</v>
      </c>
      <c r="E183" s="10" t="s">
        <v>63</v>
      </c>
      <c r="F183" s="7">
        <v>4</v>
      </c>
      <c r="G183" s="11"/>
      <c r="H183" s="14" t="s">
        <v>0</v>
      </c>
      <c r="I183" s="7">
        <f t="shared" si="14"/>
        <v>0</v>
      </c>
      <c r="J183" s="8"/>
    </row>
    <row r="184" spans="1:10" s="3" customFormat="1" ht="25.5">
      <c r="A184" s="39" t="s">
        <v>469</v>
      </c>
      <c r="B184" s="9" t="s">
        <v>28</v>
      </c>
      <c r="C184" s="9" t="s">
        <v>277</v>
      </c>
      <c r="D184" s="13" t="s">
        <v>278</v>
      </c>
      <c r="E184" s="10" t="s">
        <v>112</v>
      </c>
      <c r="F184" s="7">
        <v>41.5</v>
      </c>
      <c r="G184" s="11"/>
      <c r="H184" s="14" t="s">
        <v>0</v>
      </c>
      <c r="I184" s="7">
        <f t="shared" si="14"/>
        <v>0</v>
      </c>
      <c r="J184" s="8"/>
    </row>
    <row r="185" spans="1:10" s="3" customFormat="1" ht="25.5">
      <c r="A185" s="39" t="s">
        <v>470</v>
      </c>
      <c r="B185" s="9" t="s">
        <v>28</v>
      </c>
      <c r="C185" s="9" t="s">
        <v>280</v>
      </c>
      <c r="D185" s="13" t="s">
        <v>281</v>
      </c>
      <c r="E185" s="10" t="s">
        <v>63</v>
      </c>
      <c r="F185" s="7">
        <v>30</v>
      </c>
      <c r="G185" s="11"/>
      <c r="H185" s="14" t="s">
        <v>0</v>
      </c>
      <c r="I185" s="7">
        <f t="shared" si="14"/>
        <v>0</v>
      </c>
      <c r="J185" s="8"/>
    </row>
    <row r="186" spans="1:10" s="3" customFormat="1" ht="25.5">
      <c r="A186" s="39" t="s">
        <v>471</v>
      </c>
      <c r="B186" s="9" t="s">
        <v>28</v>
      </c>
      <c r="C186" s="9" t="s">
        <v>472</v>
      </c>
      <c r="D186" s="13" t="s">
        <v>473</v>
      </c>
      <c r="E186" s="10" t="s">
        <v>85</v>
      </c>
      <c r="F186" s="7">
        <v>33</v>
      </c>
      <c r="G186" s="11"/>
      <c r="H186" s="14" t="s">
        <v>0</v>
      </c>
      <c r="I186" s="7">
        <f t="shared" si="14"/>
        <v>0</v>
      </c>
      <c r="J186" s="8"/>
    </row>
    <row r="187" spans="1:10" s="3" customFormat="1" ht="25.5">
      <c r="A187" s="39" t="s">
        <v>474</v>
      </c>
      <c r="B187" s="9" t="s">
        <v>28</v>
      </c>
      <c r="C187" s="9" t="s">
        <v>475</v>
      </c>
      <c r="D187" s="13" t="s">
        <v>476</v>
      </c>
      <c r="E187" s="10" t="s">
        <v>63</v>
      </c>
      <c r="F187" s="7">
        <v>12</v>
      </c>
      <c r="G187" s="11"/>
      <c r="H187" s="14" t="s">
        <v>0</v>
      </c>
      <c r="I187" s="7">
        <f t="shared" si="14"/>
        <v>0</v>
      </c>
      <c r="J187" s="8"/>
    </row>
    <row r="188" spans="1:10" s="3" customFormat="1">
      <c r="A188" s="64" t="s">
        <v>477</v>
      </c>
      <c r="B188" s="32"/>
      <c r="C188" s="32"/>
      <c r="D188" s="18" t="s">
        <v>478</v>
      </c>
      <c r="E188" s="28"/>
      <c r="F188" s="29"/>
      <c r="G188" s="30"/>
      <c r="H188" s="31"/>
      <c r="I188" s="29"/>
      <c r="J188" s="23"/>
    </row>
    <row r="189" spans="1:10" s="3" customFormat="1" ht="25.5">
      <c r="A189" s="39" t="s">
        <v>479</v>
      </c>
      <c r="B189" s="9" t="s">
        <v>28</v>
      </c>
      <c r="C189" s="9" t="s">
        <v>419</v>
      </c>
      <c r="D189" s="13" t="s">
        <v>420</v>
      </c>
      <c r="E189" s="10" t="s">
        <v>85</v>
      </c>
      <c r="F189" s="7">
        <v>56</v>
      </c>
      <c r="G189" s="11"/>
      <c r="H189" s="14" t="s">
        <v>0</v>
      </c>
      <c r="I189" s="7">
        <f t="shared" ref="I189:I204" si="15">(G189*$I$8)+G189</f>
        <v>0</v>
      </c>
      <c r="J189" s="8"/>
    </row>
    <row r="190" spans="1:10" s="3" customFormat="1" ht="25.5">
      <c r="A190" s="39" t="s">
        <v>480</v>
      </c>
      <c r="B190" s="9" t="s">
        <v>28</v>
      </c>
      <c r="C190" s="9" t="s">
        <v>422</v>
      </c>
      <c r="D190" s="13" t="s">
        <v>423</v>
      </c>
      <c r="E190" s="10" t="s">
        <v>85</v>
      </c>
      <c r="F190" s="7">
        <v>56</v>
      </c>
      <c r="G190" s="11"/>
      <c r="H190" s="14" t="s">
        <v>0</v>
      </c>
      <c r="I190" s="7">
        <f t="shared" si="15"/>
        <v>0</v>
      </c>
      <c r="J190" s="8"/>
    </row>
    <row r="191" spans="1:10" s="3" customFormat="1" ht="38.25">
      <c r="A191" s="39" t="s">
        <v>481</v>
      </c>
      <c r="B191" s="9" t="s">
        <v>18</v>
      </c>
      <c r="C191" s="9" t="s">
        <v>257</v>
      </c>
      <c r="D191" s="13" t="s">
        <v>258</v>
      </c>
      <c r="E191" s="10" t="s">
        <v>85</v>
      </c>
      <c r="F191" s="7">
        <v>18.600000000000001</v>
      </c>
      <c r="G191" s="11"/>
      <c r="H191" s="14" t="s">
        <v>0</v>
      </c>
      <c r="I191" s="7">
        <f t="shared" si="15"/>
        <v>0</v>
      </c>
      <c r="J191" s="8"/>
    </row>
    <row r="192" spans="1:10" s="3" customFormat="1" ht="25.5">
      <c r="A192" s="39" t="s">
        <v>482</v>
      </c>
      <c r="B192" s="9" t="s">
        <v>28</v>
      </c>
      <c r="C192" s="9" t="s">
        <v>260</v>
      </c>
      <c r="D192" s="13" t="s">
        <v>261</v>
      </c>
      <c r="E192" s="10" t="s">
        <v>85</v>
      </c>
      <c r="F192" s="7">
        <v>31</v>
      </c>
      <c r="G192" s="11"/>
      <c r="H192" s="14" t="s">
        <v>0</v>
      </c>
      <c r="I192" s="7">
        <f t="shared" si="15"/>
        <v>0</v>
      </c>
      <c r="J192" s="8"/>
    </row>
    <row r="193" spans="1:10" s="3" customFormat="1" ht="25.5">
      <c r="A193" s="39" t="s">
        <v>483</v>
      </c>
      <c r="B193" s="9" t="s">
        <v>28</v>
      </c>
      <c r="C193" s="9" t="s">
        <v>484</v>
      </c>
      <c r="D193" s="13" t="s">
        <v>485</v>
      </c>
      <c r="E193" s="10" t="s">
        <v>85</v>
      </c>
      <c r="F193" s="7">
        <v>11</v>
      </c>
      <c r="G193" s="11"/>
      <c r="H193" s="14" t="s">
        <v>0</v>
      </c>
      <c r="I193" s="7">
        <f t="shared" si="15"/>
        <v>0</v>
      </c>
      <c r="J193" s="8"/>
    </row>
    <row r="194" spans="1:10" s="3" customFormat="1" ht="25.5">
      <c r="A194" s="39" t="s">
        <v>486</v>
      </c>
      <c r="B194" s="9" t="s">
        <v>28</v>
      </c>
      <c r="C194" s="9" t="s">
        <v>487</v>
      </c>
      <c r="D194" s="13" t="s">
        <v>488</v>
      </c>
      <c r="E194" s="10" t="s">
        <v>63</v>
      </c>
      <c r="F194" s="7">
        <v>2</v>
      </c>
      <c r="G194" s="11"/>
      <c r="H194" s="14" t="s">
        <v>0</v>
      </c>
      <c r="I194" s="7">
        <f t="shared" si="15"/>
        <v>0</v>
      </c>
      <c r="J194" s="8"/>
    </row>
    <row r="195" spans="1:10" s="3" customFormat="1" ht="25.5">
      <c r="A195" s="39" t="s">
        <v>489</v>
      </c>
      <c r="B195" s="9" t="s">
        <v>28</v>
      </c>
      <c r="C195" s="9" t="s">
        <v>490</v>
      </c>
      <c r="D195" s="13" t="s">
        <v>491</v>
      </c>
      <c r="E195" s="10" t="s">
        <v>85</v>
      </c>
      <c r="F195" s="7">
        <v>450</v>
      </c>
      <c r="G195" s="11"/>
      <c r="H195" s="14" t="s">
        <v>0</v>
      </c>
      <c r="I195" s="7">
        <f t="shared" si="15"/>
        <v>0</v>
      </c>
      <c r="J195" s="8"/>
    </row>
    <row r="196" spans="1:10" s="3" customFormat="1" ht="25.5">
      <c r="A196" s="39" t="s">
        <v>492</v>
      </c>
      <c r="B196" s="9" t="s">
        <v>28</v>
      </c>
      <c r="C196" s="9" t="s">
        <v>353</v>
      </c>
      <c r="D196" s="13" t="s">
        <v>354</v>
      </c>
      <c r="E196" s="10" t="s">
        <v>85</v>
      </c>
      <c r="F196" s="7">
        <v>150</v>
      </c>
      <c r="G196" s="11"/>
      <c r="H196" s="14" t="s">
        <v>0</v>
      </c>
      <c r="I196" s="7">
        <f t="shared" si="15"/>
        <v>0</v>
      </c>
      <c r="J196" s="8"/>
    </row>
    <row r="197" spans="1:10" s="3" customFormat="1" ht="25.5">
      <c r="A197" s="39" t="s">
        <v>493</v>
      </c>
      <c r="B197" s="9" t="s">
        <v>28</v>
      </c>
      <c r="C197" s="9" t="s">
        <v>494</v>
      </c>
      <c r="D197" s="13" t="s">
        <v>495</v>
      </c>
      <c r="E197" s="10" t="s">
        <v>85</v>
      </c>
      <c r="F197" s="7">
        <v>150</v>
      </c>
      <c r="G197" s="11"/>
      <c r="H197" s="14" t="s">
        <v>0</v>
      </c>
      <c r="I197" s="7">
        <f t="shared" si="15"/>
        <v>0</v>
      </c>
      <c r="J197" s="8"/>
    </row>
    <row r="198" spans="1:10" s="3" customFormat="1" ht="25.5">
      <c r="A198" s="39" t="s">
        <v>496</v>
      </c>
      <c r="B198" s="9" t="s">
        <v>28</v>
      </c>
      <c r="C198" s="9" t="s">
        <v>497</v>
      </c>
      <c r="D198" s="13" t="s">
        <v>498</v>
      </c>
      <c r="E198" s="10" t="s">
        <v>85</v>
      </c>
      <c r="F198" s="7">
        <v>456</v>
      </c>
      <c r="G198" s="11"/>
      <c r="H198" s="14" t="s">
        <v>0</v>
      </c>
      <c r="I198" s="7">
        <f t="shared" si="15"/>
        <v>0</v>
      </c>
      <c r="J198" s="8"/>
    </row>
    <row r="199" spans="1:10" s="3" customFormat="1" ht="25.5">
      <c r="A199" s="39" t="s">
        <v>499</v>
      </c>
      <c r="B199" s="9" t="s">
        <v>28</v>
      </c>
      <c r="C199" s="9" t="s">
        <v>500</v>
      </c>
      <c r="D199" s="13" t="s">
        <v>501</v>
      </c>
      <c r="E199" s="10" t="s">
        <v>85</v>
      </c>
      <c r="F199" s="7">
        <v>152</v>
      </c>
      <c r="G199" s="11"/>
      <c r="H199" s="14" t="s">
        <v>0</v>
      </c>
      <c r="I199" s="7">
        <f t="shared" si="15"/>
        <v>0</v>
      </c>
      <c r="J199" s="8"/>
    </row>
    <row r="200" spans="1:10" s="3" customFormat="1" ht="25.5">
      <c r="A200" s="39" t="s">
        <v>502</v>
      </c>
      <c r="B200" s="9" t="s">
        <v>28</v>
      </c>
      <c r="C200" s="9" t="s">
        <v>500</v>
      </c>
      <c r="D200" s="13" t="s">
        <v>501</v>
      </c>
      <c r="E200" s="10" t="s">
        <v>85</v>
      </c>
      <c r="F200" s="7">
        <v>152</v>
      </c>
      <c r="G200" s="11"/>
      <c r="H200" s="14" t="s">
        <v>0</v>
      </c>
      <c r="I200" s="7">
        <f t="shared" si="15"/>
        <v>0</v>
      </c>
      <c r="J200" s="8"/>
    </row>
    <row r="201" spans="1:10" s="3" customFormat="1" ht="38.25">
      <c r="A201" s="39" t="s">
        <v>503</v>
      </c>
      <c r="B201" s="9" t="s">
        <v>18</v>
      </c>
      <c r="C201" s="12" t="s">
        <v>326</v>
      </c>
      <c r="D201" s="13" t="s">
        <v>327</v>
      </c>
      <c r="E201" s="10" t="s">
        <v>63</v>
      </c>
      <c r="F201" s="7">
        <v>1</v>
      </c>
      <c r="G201" s="11"/>
      <c r="H201" s="14" t="s">
        <v>0</v>
      </c>
      <c r="I201" s="7">
        <f t="shared" si="15"/>
        <v>0</v>
      </c>
      <c r="J201" s="8"/>
    </row>
    <row r="202" spans="1:10" s="3" customFormat="1" ht="25.5">
      <c r="A202" s="39" t="s">
        <v>504</v>
      </c>
      <c r="B202" s="9" t="s">
        <v>28</v>
      </c>
      <c r="C202" s="9" t="s">
        <v>505</v>
      </c>
      <c r="D202" s="13" t="s">
        <v>506</v>
      </c>
      <c r="E202" s="10" t="s">
        <v>63</v>
      </c>
      <c r="F202" s="7">
        <v>2</v>
      </c>
      <c r="G202" s="11"/>
      <c r="H202" s="14" t="s">
        <v>0</v>
      </c>
      <c r="I202" s="7">
        <f t="shared" si="15"/>
        <v>0</v>
      </c>
      <c r="J202" s="8"/>
    </row>
    <row r="203" spans="1:10" s="3" customFormat="1" ht="25.5">
      <c r="A203" s="39" t="s">
        <v>507</v>
      </c>
      <c r="B203" s="9" t="s">
        <v>28</v>
      </c>
      <c r="C203" s="9" t="s">
        <v>356</v>
      </c>
      <c r="D203" s="13" t="s">
        <v>357</v>
      </c>
      <c r="E203" s="10" t="s">
        <v>63</v>
      </c>
      <c r="F203" s="7">
        <v>2</v>
      </c>
      <c r="G203" s="11"/>
      <c r="H203" s="14" t="s">
        <v>0</v>
      </c>
      <c r="I203" s="7">
        <f t="shared" si="15"/>
        <v>0</v>
      </c>
      <c r="J203" s="8"/>
    </row>
    <row r="204" spans="1:10" s="3" customFormat="1" ht="25.5">
      <c r="A204" s="39" t="s">
        <v>508</v>
      </c>
      <c r="B204" s="9" t="s">
        <v>28</v>
      </c>
      <c r="C204" s="9" t="s">
        <v>509</v>
      </c>
      <c r="D204" s="13" t="s">
        <v>510</v>
      </c>
      <c r="E204" s="10" t="s">
        <v>63</v>
      </c>
      <c r="F204" s="7">
        <v>4</v>
      </c>
      <c r="G204" s="11"/>
      <c r="H204" s="14" t="s">
        <v>0</v>
      </c>
      <c r="I204" s="7">
        <f t="shared" si="15"/>
        <v>0</v>
      </c>
      <c r="J204" s="8"/>
    </row>
    <row r="205" spans="1:10" s="3" customFormat="1">
      <c r="A205" s="64" t="s">
        <v>511</v>
      </c>
      <c r="B205" s="32"/>
      <c r="C205" s="32"/>
      <c r="D205" s="18" t="s">
        <v>512</v>
      </c>
      <c r="E205" s="28"/>
      <c r="F205" s="29"/>
      <c r="G205" s="30"/>
      <c r="H205" s="31"/>
      <c r="I205" s="29"/>
      <c r="J205" s="23"/>
    </row>
    <row r="206" spans="1:10" s="3" customFormat="1" ht="25.5">
      <c r="A206" s="39" t="s">
        <v>513</v>
      </c>
      <c r="B206" s="9" t="s">
        <v>28</v>
      </c>
      <c r="C206" s="9" t="s">
        <v>264</v>
      </c>
      <c r="D206" s="13" t="s">
        <v>265</v>
      </c>
      <c r="E206" s="10" t="s">
        <v>85</v>
      </c>
      <c r="F206" s="7">
        <v>8</v>
      </c>
      <c r="G206" s="11"/>
      <c r="H206" s="14" t="s">
        <v>0</v>
      </c>
      <c r="I206" s="7">
        <f t="shared" ref="I206:I219" si="16">(G206*$I$8)+G206</f>
        <v>0</v>
      </c>
      <c r="J206" s="8"/>
    </row>
    <row r="207" spans="1:10" s="3" customFormat="1" ht="38.25">
      <c r="A207" s="39" t="s">
        <v>514</v>
      </c>
      <c r="B207" s="9" t="s">
        <v>18</v>
      </c>
      <c r="C207" s="12" t="s">
        <v>434</v>
      </c>
      <c r="D207" s="13" t="s">
        <v>435</v>
      </c>
      <c r="E207" s="10" t="s">
        <v>85</v>
      </c>
      <c r="F207" s="7">
        <v>3</v>
      </c>
      <c r="G207" s="11"/>
      <c r="H207" s="14" t="s">
        <v>0</v>
      </c>
      <c r="I207" s="7">
        <f t="shared" si="16"/>
        <v>0</v>
      </c>
      <c r="J207" s="8"/>
    </row>
    <row r="208" spans="1:10" s="3" customFormat="1" ht="38.25">
      <c r="A208" s="39" t="s">
        <v>515</v>
      </c>
      <c r="B208" s="9" t="s">
        <v>18</v>
      </c>
      <c r="C208" s="12" t="s">
        <v>267</v>
      </c>
      <c r="D208" s="13" t="s">
        <v>268</v>
      </c>
      <c r="E208" s="10" t="s">
        <v>85</v>
      </c>
      <c r="F208" s="7">
        <v>79</v>
      </c>
      <c r="G208" s="11"/>
      <c r="H208" s="14" t="s">
        <v>0</v>
      </c>
      <c r="I208" s="7">
        <f t="shared" si="16"/>
        <v>0</v>
      </c>
      <c r="J208" s="8"/>
    </row>
    <row r="209" spans="1:10" s="3" customFormat="1" ht="25.5">
      <c r="A209" s="39" t="s">
        <v>516</v>
      </c>
      <c r="B209" s="9" t="s">
        <v>28</v>
      </c>
      <c r="C209" s="9" t="s">
        <v>517</v>
      </c>
      <c r="D209" s="13" t="s">
        <v>518</v>
      </c>
      <c r="E209" s="10" t="s">
        <v>63</v>
      </c>
      <c r="F209" s="7">
        <v>5</v>
      </c>
      <c r="G209" s="11"/>
      <c r="H209" s="14" t="s">
        <v>0</v>
      </c>
      <c r="I209" s="7">
        <f t="shared" si="16"/>
        <v>0</v>
      </c>
      <c r="J209" s="8"/>
    </row>
    <row r="210" spans="1:10" s="3" customFormat="1" ht="25.5">
      <c r="A210" s="39" t="s">
        <v>519</v>
      </c>
      <c r="B210" s="9" t="s">
        <v>28</v>
      </c>
      <c r="C210" s="9" t="s">
        <v>520</v>
      </c>
      <c r="D210" s="13" t="s">
        <v>521</v>
      </c>
      <c r="E210" s="10" t="s">
        <v>397</v>
      </c>
      <c r="F210" s="7">
        <v>1</v>
      </c>
      <c r="G210" s="11"/>
      <c r="H210" s="14" t="s">
        <v>0</v>
      </c>
      <c r="I210" s="7">
        <f t="shared" si="16"/>
        <v>0</v>
      </c>
      <c r="J210" s="8"/>
    </row>
    <row r="211" spans="1:10" s="3" customFormat="1" ht="38.25">
      <c r="A211" s="39" t="s">
        <v>522</v>
      </c>
      <c r="B211" s="9" t="s">
        <v>18</v>
      </c>
      <c r="C211" s="9" t="s">
        <v>286</v>
      </c>
      <c r="D211" s="13" t="s">
        <v>287</v>
      </c>
      <c r="E211" s="10" t="s">
        <v>63</v>
      </c>
      <c r="F211" s="7">
        <v>7</v>
      </c>
      <c r="G211" s="11"/>
      <c r="H211" s="14" t="s">
        <v>0</v>
      </c>
      <c r="I211" s="7">
        <f t="shared" si="16"/>
        <v>0</v>
      </c>
      <c r="J211" s="8"/>
    </row>
    <row r="212" spans="1:10" s="3" customFormat="1" ht="38.25">
      <c r="A212" s="39" t="s">
        <v>523</v>
      </c>
      <c r="B212" s="9" t="s">
        <v>18</v>
      </c>
      <c r="C212" s="9" t="s">
        <v>292</v>
      </c>
      <c r="D212" s="13" t="s">
        <v>293</v>
      </c>
      <c r="E212" s="10" t="s">
        <v>85</v>
      </c>
      <c r="F212" s="7">
        <v>199</v>
      </c>
      <c r="G212" s="11"/>
      <c r="H212" s="14" t="s">
        <v>0</v>
      </c>
      <c r="I212" s="7">
        <f t="shared" si="16"/>
        <v>0</v>
      </c>
      <c r="J212" s="8"/>
    </row>
    <row r="213" spans="1:10" s="3" customFormat="1" ht="38.25">
      <c r="A213" s="39" t="s">
        <v>524</v>
      </c>
      <c r="B213" s="9" t="s">
        <v>18</v>
      </c>
      <c r="C213" s="9" t="s">
        <v>292</v>
      </c>
      <c r="D213" s="13" t="s">
        <v>293</v>
      </c>
      <c r="E213" s="10" t="s">
        <v>85</v>
      </c>
      <c r="F213" s="7">
        <v>86</v>
      </c>
      <c r="G213" s="11"/>
      <c r="H213" s="14" t="s">
        <v>0</v>
      </c>
      <c r="I213" s="7">
        <f t="shared" si="16"/>
        <v>0</v>
      </c>
      <c r="J213" s="8"/>
    </row>
    <row r="214" spans="1:10" s="3" customFormat="1" ht="38.25">
      <c r="A214" s="39" t="s">
        <v>525</v>
      </c>
      <c r="B214" s="9" t="s">
        <v>18</v>
      </c>
      <c r="C214" s="9" t="s">
        <v>297</v>
      </c>
      <c r="D214" s="13" t="s">
        <v>298</v>
      </c>
      <c r="E214" s="10" t="s">
        <v>85</v>
      </c>
      <c r="F214" s="7">
        <v>106</v>
      </c>
      <c r="G214" s="11"/>
      <c r="H214" s="14" t="s">
        <v>0</v>
      </c>
      <c r="I214" s="7">
        <f t="shared" si="16"/>
        <v>0</v>
      </c>
      <c r="J214" s="8"/>
    </row>
    <row r="215" spans="1:10" s="3" customFormat="1" ht="38.25">
      <c r="A215" s="39" t="s">
        <v>526</v>
      </c>
      <c r="B215" s="9" t="s">
        <v>18</v>
      </c>
      <c r="C215" s="9" t="s">
        <v>297</v>
      </c>
      <c r="D215" s="13" t="s">
        <v>298</v>
      </c>
      <c r="E215" s="10" t="s">
        <v>85</v>
      </c>
      <c r="F215" s="7">
        <v>106</v>
      </c>
      <c r="G215" s="11"/>
      <c r="H215" s="14" t="s">
        <v>0</v>
      </c>
      <c r="I215" s="7">
        <f t="shared" si="16"/>
        <v>0</v>
      </c>
      <c r="J215" s="8"/>
    </row>
    <row r="216" spans="1:10" s="3" customFormat="1" ht="38.25">
      <c r="A216" s="39" t="s">
        <v>527</v>
      </c>
      <c r="B216" s="9" t="s">
        <v>18</v>
      </c>
      <c r="C216" s="9" t="s">
        <v>297</v>
      </c>
      <c r="D216" s="13" t="s">
        <v>298</v>
      </c>
      <c r="E216" s="10" t="s">
        <v>85</v>
      </c>
      <c r="F216" s="7">
        <v>106</v>
      </c>
      <c r="G216" s="11"/>
      <c r="H216" s="14" t="s">
        <v>0</v>
      </c>
      <c r="I216" s="7">
        <f t="shared" si="16"/>
        <v>0</v>
      </c>
      <c r="J216" s="8"/>
    </row>
    <row r="217" spans="1:10" s="3" customFormat="1" ht="38.25">
      <c r="A217" s="39" t="s">
        <v>528</v>
      </c>
      <c r="B217" s="9" t="s">
        <v>18</v>
      </c>
      <c r="C217" s="9" t="s">
        <v>529</v>
      </c>
      <c r="D217" s="13" t="s">
        <v>530</v>
      </c>
      <c r="E217" s="10" t="s">
        <v>85</v>
      </c>
      <c r="F217" s="7">
        <v>129</v>
      </c>
      <c r="G217" s="11"/>
      <c r="H217" s="14" t="s">
        <v>0</v>
      </c>
      <c r="I217" s="7">
        <f t="shared" si="16"/>
        <v>0</v>
      </c>
      <c r="J217" s="8"/>
    </row>
    <row r="218" spans="1:10" s="3" customFormat="1" ht="38.25">
      <c r="A218" s="39" t="s">
        <v>531</v>
      </c>
      <c r="B218" s="9" t="s">
        <v>18</v>
      </c>
      <c r="C218" s="9" t="s">
        <v>529</v>
      </c>
      <c r="D218" s="13" t="s">
        <v>530</v>
      </c>
      <c r="E218" s="10" t="s">
        <v>85</v>
      </c>
      <c r="F218" s="7">
        <v>43</v>
      </c>
      <c r="G218" s="11"/>
      <c r="H218" s="14" t="s">
        <v>0</v>
      </c>
      <c r="I218" s="7">
        <f t="shared" si="16"/>
        <v>0</v>
      </c>
      <c r="J218" s="8"/>
    </row>
    <row r="219" spans="1:10" s="3" customFormat="1" ht="38.25">
      <c r="A219" s="39" t="s">
        <v>532</v>
      </c>
      <c r="B219" s="9" t="s">
        <v>18</v>
      </c>
      <c r="C219" s="9" t="s">
        <v>305</v>
      </c>
      <c r="D219" s="13" t="s">
        <v>306</v>
      </c>
      <c r="E219" s="10" t="s">
        <v>63</v>
      </c>
      <c r="F219" s="7">
        <v>7</v>
      </c>
      <c r="G219" s="11"/>
      <c r="H219" s="14" t="s">
        <v>0</v>
      </c>
      <c r="I219" s="7">
        <f t="shared" si="16"/>
        <v>0</v>
      </c>
      <c r="J219" s="8"/>
    </row>
    <row r="220" spans="1:10" s="3" customFormat="1">
      <c r="A220" s="64" t="s">
        <v>533</v>
      </c>
      <c r="B220" s="32"/>
      <c r="C220" s="32"/>
      <c r="D220" s="18" t="s">
        <v>534</v>
      </c>
      <c r="E220" s="28"/>
      <c r="F220" s="29"/>
      <c r="G220" s="30"/>
      <c r="H220" s="31"/>
      <c r="I220" s="29"/>
      <c r="J220" s="23"/>
    </row>
    <row r="221" spans="1:10" s="3" customFormat="1" ht="25.5">
      <c r="A221" s="39" t="s">
        <v>535</v>
      </c>
      <c r="B221" s="9" t="s">
        <v>57</v>
      </c>
      <c r="C221" s="9" t="s">
        <v>536</v>
      </c>
      <c r="D221" s="13" t="s">
        <v>537</v>
      </c>
      <c r="E221" s="10" t="s">
        <v>85</v>
      </c>
      <c r="F221" s="7">
        <v>4</v>
      </c>
      <c r="G221" s="11"/>
      <c r="H221" s="14" t="s">
        <v>0</v>
      </c>
      <c r="I221" s="7">
        <f t="shared" ref="I221:I232" si="17">(G221*$I$8)+G221</f>
        <v>0</v>
      </c>
      <c r="J221" s="8"/>
    </row>
    <row r="222" spans="1:10" s="3" customFormat="1" ht="25.5">
      <c r="A222" s="39" t="s">
        <v>538</v>
      </c>
      <c r="B222" s="9" t="s">
        <v>57</v>
      </c>
      <c r="C222" s="9" t="s">
        <v>539</v>
      </c>
      <c r="D222" s="13" t="s">
        <v>540</v>
      </c>
      <c r="E222" s="10" t="s">
        <v>63</v>
      </c>
      <c r="F222" s="7">
        <v>1</v>
      </c>
      <c r="G222" s="11"/>
      <c r="H222" s="14" t="s">
        <v>0</v>
      </c>
      <c r="I222" s="7">
        <f t="shared" si="17"/>
        <v>0</v>
      </c>
      <c r="J222" s="8"/>
    </row>
    <row r="223" spans="1:10" s="3" customFormat="1" ht="25.5">
      <c r="A223" s="39" t="s">
        <v>541</v>
      </c>
      <c r="B223" s="9" t="s">
        <v>28</v>
      </c>
      <c r="C223" s="9" t="s">
        <v>329</v>
      </c>
      <c r="D223" s="13" t="s">
        <v>330</v>
      </c>
      <c r="E223" s="10" t="s">
        <v>63</v>
      </c>
      <c r="F223" s="7">
        <v>1</v>
      </c>
      <c r="G223" s="11"/>
      <c r="H223" s="14" t="s">
        <v>0</v>
      </c>
      <c r="I223" s="7">
        <f t="shared" si="17"/>
        <v>0</v>
      </c>
      <c r="J223" s="8"/>
    </row>
    <row r="224" spans="1:10" s="3" customFormat="1" ht="25.5">
      <c r="A224" s="39" t="s">
        <v>542</v>
      </c>
      <c r="B224" s="9" t="s">
        <v>28</v>
      </c>
      <c r="C224" s="9" t="s">
        <v>329</v>
      </c>
      <c r="D224" s="13" t="s">
        <v>330</v>
      </c>
      <c r="E224" s="10" t="s">
        <v>63</v>
      </c>
      <c r="F224" s="7">
        <v>3</v>
      </c>
      <c r="G224" s="11"/>
      <c r="H224" s="14" t="s">
        <v>0</v>
      </c>
      <c r="I224" s="7">
        <f t="shared" si="17"/>
        <v>0</v>
      </c>
      <c r="J224" s="8"/>
    </row>
    <row r="225" spans="1:10" s="3" customFormat="1" ht="25.5">
      <c r="A225" s="39" t="s">
        <v>543</v>
      </c>
      <c r="B225" s="9" t="s">
        <v>28</v>
      </c>
      <c r="C225" s="9" t="s">
        <v>283</v>
      </c>
      <c r="D225" s="13" t="s">
        <v>284</v>
      </c>
      <c r="E225" s="10" t="s">
        <v>63</v>
      </c>
      <c r="F225" s="7">
        <v>2</v>
      </c>
      <c r="G225" s="11"/>
      <c r="H225" s="14" t="s">
        <v>0</v>
      </c>
      <c r="I225" s="7">
        <f t="shared" si="17"/>
        <v>0</v>
      </c>
      <c r="J225" s="8"/>
    </row>
    <row r="226" spans="1:10" s="3" customFormat="1" ht="25.5">
      <c r="A226" s="39" t="s">
        <v>544</v>
      </c>
      <c r="B226" s="9" t="s">
        <v>28</v>
      </c>
      <c r="C226" s="9" t="s">
        <v>283</v>
      </c>
      <c r="D226" s="13" t="s">
        <v>284</v>
      </c>
      <c r="E226" s="10" t="s">
        <v>63</v>
      </c>
      <c r="F226" s="7">
        <v>3</v>
      </c>
      <c r="G226" s="11"/>
      <c r="H226" s="14" t="s">
        <v>0</v>
      </c>
      <c r="I226" s="7">
        <f t="shared" si="17"/>
        <v>0</v>
      </c>
      <c r="J226" s="8"/>
    </row>
    <row r="227" spans="1:10" s="3" customFormat="1" ht="25.5">
      <c r="A227" s="39" t="s">
        <v>545</v>
      </c>
      <c r="B227" s="9" t="s">
        <v>28</v>
      </c>
      <c r="C227" s="9" t="s">
        <v>283</v>
      </c>
      <c r="D227" s="13" t="s">
        <v>284</v>
      </c>
      <c r="E227" s="10" t="s">
        <v>63</v>
      </c>
      <c r="F227" s="7">
        <v>1</v>
      </c>
      <c r="G227" s="11"/>
      <c r="H227" s="14" t="s">
        <v>0</v>
      </c>
      <c r="I227" s="7">
        <f t="shared" si="17"/>
        <v>0</v>
      </c>
      <c r="J227" s="8"/>
    </row>
    <row r="228" spans="1:10" s="3" customFormat="1" ht="25.5">
      <c r="A228" s="39" t="s">
        <v>546</v>
      </c>
      <c r="B228" s="9" t="s">
        <v>28</v>
      </c>
      <c r="C228" s="9" t="s">
        <v>338</v>
      </c>
      <c r="D228" s="13" t="s">
        <v>339</v>
      </c>
      <c r="E228" s="10" t="s">
        <v>63</v>
      </c>
      <c r="F228" s="7">
        <v>1</v>
      </c>
      <c r="G228" s="11"/>
      <c r="H228" s="14" t="s">
        <v>0</v>
      </c>
      <c r="I228" s="7">
        <f t="shared" si="17"/>
        <v>0</v>
      </c>
      <c r="J228" s="8"/>
    </row>
    <row r="229" spans="1:10" s="3" customFormat="1" ht="25.5">
      <c r="A229" s="39" t="s">
        <v>547</v>
      </c>
      <c r="B229" s="9" t="s">
        <v>28</v>
      </c>
      <c r="C229" s="9" t="s">
        <v>341</v>
      </c>
      <c r="D229" s="13" t="s">
        <v>342</v>
      </c>
      <c r="E229" s="10" t="s">
        <v>63</v>
      </c>
      <c r="F229" s="7">
        <v>4</v>
      </c>
      <c r="G229" s="11"/>
      <c r="H229" s="14" t="s">
        <v>0</v>
      </c>
      <c r="I229" s="7">
        <f t="shared" si="17"/>
        <v>0</v>
      </c>
      <c r="J229" s="8"/>
    </row>
    <row r="230" spans="1:10" s="3" customFormat="1" ht="25.5">
      <c r="A230" s="39" t="s">
        <v>548</v>
      </c>
      <c r="B230" s="9" t="s">
        <v>57</v>
      </c>
      <c r="C230" s="9" t="s">
        <v>344</v>
      </c>
      <c r="D230" s="13" t="s">
        <v>345</v>
      </c>
      <c r="E230" s="10" t="s">
        <v>63</v>
      </c>
      <c r="F230" s="7">
        <v>1</v>
      </c>
      <c r="G230" s="11"/>
      <c r="H230" s="14" t="s">
        <v>0</v>
      </c>
      <c r="I230" s="7">
        <f t="shared" si="17"/>
        <v>0</v>
      </c>
      <c r="J230" s="8"/>
    </row>
    <row r="231" spans="1:10" s="3" customFormat="1" ht="25.5">
      <c r="A231" s="39" t="s">
        <v>549</v>
      </c>
      <c r="B231" s="9" t="s">
        <v>57</v>
      </c>
      <c r="C231" s="9" t="s">
        <v>347</v>
      </c>
      <c r="D231" s="13" t="s">
        <v>348</v>
      </c>
      <c r="E231" s="10" t="s">
        <v>35</v>
      </c>
      <c r="F231" s="7">
        <v>0.48</v>
      </c>
      <c r="G231" s="11"/>
      <c r="H231" s="14" t="s">
        <v>0</v>
      </c>
      <c r="I231" s="7">
        <f t="shared" si="17"/>
        <v>0</v>
      </c>
      <c r="J231" s="8"/>
    </row>
    <row r="232" spans="1:10" s="3" customFormat="1" ht="25.5">
      <c r="A232" s="39" t="s">
        <v>550</v>
      </c>
      <c r="B232" s="9" t="s">
        <v>28</v>
      </c>
      <c r="C232" s="9" t="s">
        <v>350</v>
      </c>
      <c r="D232" s="13" t="s">
        <v>351</v>
      </c>
      <c r="E232" s="10" t="s">
        <v>35</v>
      </c>
      <c r="F232" s="7">
        <v>0.48</v>
      </c>
      <c r="G232" s="11"/>
      <c r="H232" s="14" t="s">
        <v>0</v>
      </c>
      <c r="I232" s="7">
        <f t="shared" si="17"/>
        <v>0</v>
      </c>
      <c r="J232" s="8"/>
    </row>
    <row r="233" spans="1:10" s="3" customFormat="1">
      <c r="A233" s="64" t="s">
        <v>551</v>
      </c>
      <c r="B233" s="32"/>
      <c r="C233" s="32"/>
      <c r="D233" s="18" t="s">
        <v>552</v>
      </c>
      <c r="E233" s="28"/>
      <c r="F233" s="29"/>
      <c r="G233" s="30"/>
      <c r="H233" s="31"/>
      <c r="I233" s="29"/>
      <c r="J233" s="23"/>
    </row>
    <row r="234" spans="1:10" s="3" customFormat="1" ht="38.25">
      <c r="A234" s="39" t="s">
        <v>553</v>
      </c>
      <c r="B234" s="9" t="s">
        <v>18</v>
      </c>
      <c r="C234" s="12" t="s">
        <v>434</v>
      </c>
      <c r="D234" s="13" t="s">
        <v>435</v>
      </c>
      <c r="E234" s="10" t="s">
        <v>85</v>
      </c>
      <c r="F234" s="7">
        <v>25</v>
      </c>
      <c r="G234" s="11"/>
      <c r="H234" s="14" t="s">
        <v>0</v>
      </c>
      <c r="I234" s="7">
        <f t="shared" ref="I234:I246" si="18">(G234*$I$8)+G234</f>
        <v>0</v>
      </c>
      <c r="J234" s="8"/>
    </row>
    <row r="235" spans="1:10" s="3" customFormat="1" ht="38.25">
      <c r="A235" s="39" t="s">
        <v>554</v>
      </c>
      <c r="B235" s="9" t="s">
        <v>18</v>
      </c>
      <c r="C235" s="9" t="s">
        <v>437</v>
      </c>
      <c r="D235" s="13" t="s">
        <v>438</v>
      </c>
      <c r="E235" s="10" t="s">
        <v>63</v>
      </c>
      <c r="F235" s="7">
        <v>3</v>
      </c>
      <c r="G235" s="11"/>
      <c r="H235" s="14" t="s">
        <v>0</v>
      </c>
      <c r="I235" s="7">
        <f t="shared" si="18"/>
        <v>0</v>
      </c>
      <c r="J235" s="8"/>
    </row>
    <row r="236" spans="1:10" s="3" customFormat="1" ht="38.25">
      <c r="A236" s="39" t="s">
        <v>555</v>
      </c>
      <c r="B236" s="9" t="s">
        <v>18</v>
      </c>
      <c r="C236" s="12" t="s">
        <v>434</v>
      </c>
      <c r="D236" s="13" t="s">
        <v>435</v>
      </c>
      <c r="E236" s="10" t="s">
        <v>85</v>
      </c>
      <c r="F236" s="7">
        <v>175</v>
      </c>
      <c r="G236" s="11"/>
      <c r="H236" s="14" t="s">
        <v>0</v>
      </c>
      <c r="I236" s="7">
        <f t="shared" si="18"/>
        <v>0</v>
      </c>
      <c r="J236" s="8"/>
    </row>
    <row r="237" spans="1:10" s="3" customFormat="1" ht="25.5">
      <c r="A237" s="39" t="s">
        <v>556</v>
      </c>
      <c r="B237" s="9" t="s">
        <v>28</v>
      </c>
      <c r="C237" s="9" t="s">
        <v>557</v>
      </c>
      <c r="D237" s="13" t="s">
        <v>558</v>
      </c>
      <c r="E237" s="10" t="s">
        <v>397</v>
      </c>
      <c r="F237" s="7">
        <v>3</v>
      </c>
      <c r="G237" s="11"/>
      <c r="H237" s="14" t="s">
        <v>0</v>
      </c>
      <c r="I237" s="7">
        <f t="shared" si="18"/>
        <v>0</v>
      </c>
      <c r="J237" s="8"/>
    </row>
    <row r="238" spans="1:10" s="3" customFormat="1" ht="25.5">
      <c r="A238" s="39" t="s">
        <v>559</v>
      </c>
      <c r="B238" s="9" t="s">
        <v>28</v>
      </c>
      <c r="C238" s="9" t="s">
        <v>557</v>
      </c>
      <c r="D238" s="13" t="s">
        <v>558</v>
      </c>
      <c r="E238" s="10" t="s">
        <v>397</v>
      </c>
      <c r="F238" s="7">
        <v>1</v>
      </c>
      <c r="G238" s="11"/>
      <c r="H238" s="14" t="s">
        <v>0</v>
      </c>
      <c r="I238" s="7">
        <f t="shared" si="18"/>
        <v>0</v>
      </c>
      <c r="J238" s="8"/>
    </row>
    <row r="239" spans="1:10" s="3" customFormat="1" ht="25.5">
      <c r="A239" s="39" t="s">
        <v>560</v>
      </c>
      <c r="B239" s="9" t="s">
        <v>28</v>
      </c>
      <c r="C239" s="9" t="s">
        <v>557</v>
      </c>
      <c r="D239" s="13" t="s">
        <v>558</v>
      </c>
      <c r="E239" s="10" t="s">
        <v>397</v>
      </c>
      <c r="F239" s="7">
        <v>4</v>
      </c>
      <c r="G239" s="11"/>
      <c r="H239" s="14" t="s">
        <v>0</v>
      </c>
      <c r="I239" s="7">
        <f t="shared" si="18"/>
        <v>0</v>
      </c>
      <c r="J239" s="8"/>
    </row>
    <row r="240" spans="1:10" s="3" customFormat="1" ht="25.5">
      <c r="A240" s="39" t="s">
        <v>561</v>
      </c>
      <c r="B240" s="9" t="s">
        <v>28</v>
      </c>
      <c r="C240" s="9" t="s">
        <v>517</v>
      </c>
      <c r="D240" s="13" t="s">
        <v>518</v>
      </c>
      <c r="E240" s="10" t="s">
        <v>63</v>
      </c>
      <c r="F240" s="7">
        <v>1</v>
      </c>
      <c r="G240" s="11"/>
      <c r="H240" s="14" t="s">
        <v>0</v>
      </c>
      <c r="I240" s="7">
        <f t="shared" si="18"/>
        <v>0</v>
      </c>
      <c r="J240" s="8"/>
    </row>
    <row r="241" spans="1:10" s="3" customFormat="1" ht="38.25">
      <c r="A241" s="39" t="s">
        <v>562</v>
      </c>
      <c r="B241" s="9" t="s">
        <v>18</v>
      </c>
      <c r="C241" s="9" t="s">
        <v>286</v>
      </c>
      <c r="D241" s="13" t="s">
        <v>287</v>
      </c>
      <c r="E241" s="10" t="s">
        <v>63</v>
      </c>
      <c r="F241" s="7">
        <v>15</v>
      </c>
      <c r="G241" s="11"/>
      <c r="H241" s="14" t="s">
        <v>0</v>
      </c>
      <c r="I241" s="7">
        <f t="shared" si="18"/>
        <v>0</v>
      </c>
      <c r="J241" s="8"/>
    </row>
    <row r="242" spans="1:10" s="3" customFormat="1" ht="38.25">
      <c r="A242" s="39" t="s">
        <v>563</v>
      </c>
      <c r="B242" s="9" t="s">
        <v>18</v>
      </c>
      <c r="C242" s="9" t="s">
        <v>564</v>
      </c>
      <c r="D242" s="13" t="s">
        <v>565</v>
      </c>
      <c r="E242" s="10" t="s">
        <v>85</v>
      </c>
      <c r="F242" s="7">
        <v>811</v>
      </c>
      <c r="G242" s="11"/>
      <c r="H242" s="14" t="s">
        <v>0</v>
      </c>
      <c r="I242" s="7">
        <f t="shared" si="18"/>
        <v>0</v>
      </c>
      <c r="J242" s="8"/>
    </row>
    <row r="243" spans="1:10" s="3" customFormat="1" ht="25.5">
      <c r="A243" s="39" t="s">
        <v>566</v>
      </c>
      <c r="B243" s="9" t="s">
        <v>18</v>
      </c>
      <c r="C243" s="9" t="s">
        <v>567</v>
      </c>
      <c r="D243" s="13" t="s">
        <v>568</v>
      </c>
      <c r="E243" s="10" t="s">
        <v>63</v>
      </c>
      <c r="F243" s="7">
        <v>18</v>
      </c>
      <c r="G243" s="11"/>
      <c r="H243" s="14" t="s">
        <v>0</v>
      </c>
      <c r="I243" s="7">
        <f t="shared" si="18"/>
        <v>0</v>
      </c>
      <c r="J243" s="8"/>
    </row>
    <row r="244" spans="1:10" s="3" customFormat="1" ht="25.5">
      <c r="A244" s="39" t="s">
        <v>569</v>
      </c>
      <c r="B244" s="9" t="s">
        <v>28</v>
      </c>
      <c r="C244" s="9" t="s">
        <v>570</v>
      </c>
      <c r="D244" s="13" t="s">
        <v>571</v>
      </c>
      <c r="E244" s="10" t="s">
        <v>63</v>
      </c>
      <c r="F244" s="7">
        <v>15</v>
      </c>
      <c r="G244" s="11"/>
      <c r="H244" s="14" t="s">
        <v>0</v>
      </c>
      <c r="I244" s="7">
        <f t="shared" si="18"/>
        <v>0</v>
      </c>
      <c r="J244" s="8"/>
    </row>
    <row r="245" spans="1:10" s="3" customFormat="1" ht="25.5">
      <c r="A245" s="39" t="s">
        <v>572</v>
      </c>
      <c r="B245" s="9" t="s">
        <v>18</v>
      </c>
      <c r="C245" s="9" t="s">
        <v>567</v>
      </c>
      <c r="D245" s="13" t="s">
        <v>568</v>
      </c>
      <c r="E245" s="10" t="s">
        <v>63</v>
      </c>
      <c r="F245" s="7">
        <v>3</v>
      </c>
      <c r="G245" s="11"/>
      <c r="H245" s="14" t="s">
        <v>0</v>
      </c>
      <c r="I245" s="7">
        <f t="shared" si="18"/>
        <v>0</v>
      </c>
      <c r="J245" s="8"/>
    </row>
    <row r="246" spans="1:10" s="3" customFormat="1" ht="25.5">
      <c r="A246" s="39" t="s">
        <v>573</v>
      </c>
      <c r="B246" s="9" t="s">
        <v>28</v>
      </c>
      <c r="C246" s="9" t="s">
        <v>574</v>
      </c>
      <c r="D246" s="13" t="s">
        <v>575</v>
      </c>
      <c r="E246" s="10" t="s">
        <v>63</v>
      </c>
      <c r="F246" s="7">
        <v>4</v>
      </c>
      <c r="G246" s="11"/>
      <c r="H246" s="14" t="s">
        <v>0</v>
      </c>
      <c r="I246" s="7">
        <f t="shared" si="18"/>
        <v>0</v>
      </c>
      <c r="J246" s="8"/>
    </row>
    <row r="247" spans="1:10" s="3" customFormat="1" ht="25.5">
      <c r="A247" s="64" t="s">
        <v>576</v>
      </c>
      <c r="B247" s="32"/>
      <c r="C247" s="32"/>
      <c r="D247" s="18" t="s">
        <v>577</v>
      </c>
      <c r="E247" s="28"/>
      <c r="F247" s="29"/>
      <c r="G247" s="30"/>
      <c r="H247" s="31"/>
      <c r="I247" s="29"/>
      <c r="J247" s="23"/>
    </row>
    <row r="248" spans="1:10" s="3" customFormat="1" ht="25.5">
      <c r="A248" s="39" t="s">
        <v>578</v>
      </c>
      <c r="B248" s="9" t="s">
        <v>28</v>
      </c>
      <c r="C248" s="9" t="s">
        <v>579</v>
      </c>
      <c r="D248" s="13" t="s">
        <v>580</v>
      </c>
      <c r="E248" s="10" t="s">
        <v>63</v>
      </c>
      <c r="F248" s="7">
        <v>1</v>
      </c>
      <c r="G248" s="11"/>
      <c r="H248" s="14" t="s">
        <v>1</v>
      </c>
      <c r="I248" s="7">
        <f>(G248*$J$8)+G248</f>
        <v>0</v>
      </c>
      <c r="J248" s="8"/>
    </row>
    <row r="249" spans="1:10" s="3" customFormat="1" ht="25.5">
      <c r="A249" s="39" t="s">
        <v>581</v>
      </c>
      <c r="B249" s="9" t="s">
        <v>18</v>
      </c>
      <c r="C249" s="9" t="s">
        <v>582</v>
      </c>
      <c r="D249" s="13" t="s">
        <v>583</v>
      </c>
      <c r="E249" s="10" t="s">
        <v>63</v>
      </c>
      <c r="F249" s="7">
        <v>5</v>
      </c>
      <c r="G249" s="11"/>
      <c r="H249" s="14" t="s">
        <v>1</v>
      </c>
      <c r="I249" s="7">
        <f>(G249*$J$8)+G249</f>
        <v>0</v>
      </c>
      <c r="J249" s="8"/>
    </row>
    <row r="250" spans="1:10" s="3" customFormat="1" ht="25.5">
      <c r="A250" s="39" t="s">
        <v>584</v>
      </c>
      <c r="B250" s="9" t="s">
        <v>28</v>
      </c>
      <c r="C250" s="9" t="s">
        <v>585</v>
      </c>
      <c r="D250" s="13" t="s">
        <v>586</v>
      </c>
      <c r="E250" s="10" t="s">
        <v>63</v>
      </c>
      <c r="F250" s="7">
        <v>9</v>
      </c>
      <c r="G250" s="11"/>
      <c r="H250" s="14" t="s">
        <v>1</v>
      </c>
      <c r="I250" s="7">
        <f>(G250*$J$8)+G250</f>
        <v>0</v>
      </c>
      <c r="J250" s="8"/>
    </row>
    <row r="251" spans="1:10" s="3" customFormat="1" ht="25.5">
      <c r="A251" s="39" t="s">
        <v>587</v>
      </c>
      <c r="B251" s="9" t="s">
        <v>28</v>
      </c>
      <c r="C251" s="9" t="s">
        <v>588</v>
      </c>
      <c r="D251" s="13" t="s">
        <v>589</v>
      </c>
      <c r="E251" s="10" t="s">
        <v>63</v>
      </c>
      <c r="F251" s="7">
        <v>102</v>
      </c>
      <c r="G251" s="11"/>
      <c r="H251" s="14" t="s">
        <v>1</v>
      </c>
      <c r="I251" s="7">
        <f>(G251*$J$8)+G251</f>
        <v>0</v>
      </c>
      <c r="J251" s="8"/>
    </row>
    <row r="252" spans="1:10" s="3" customFormat="1" ht="25.5">
      <c r="A252" s="39" t="s">
        <v>590</v>
      </c>
      <c r="B252" s="9" t="s">
        <v>28</v>
      </c>
      <c r="C252" s="9" t="s">
        <v>588</v>
      </c>
      <c r="D252" s="13" t="s">
        <v>589</v>
      </c>
      <c r="E252" s="10" t="s">
        <v>63</v>
      </c>
      <c r="F252" s="7">
        <v>102</v>
      </c>
      <c r="G252" s="11"/>
      <c r="H252" s="14" t="s">
        <v>1</v>
      </c>
      <c r="I252" s="7">
        <f>(G252*$J$8)+G252</f>
        <v>0</v>
      </c>
      <c r="J252" s="8"/>
    </row>
    <row r="253" spans="1:10" s="3" customFormat="1" ht="24" customHeight="1">
      <c r="A253" s="57" t="s">
        <v>591</v>
      </c>
      <c r="B253" s="58"/>
      <c r="C253" s="58"/>
      <c r="D253" s="15" t="s">
        <v>592</v>
      </c>
      <c r="E253" s="24"/>
      <c r="F253" s="25"/>
      <c r="G253" s="26"/>
      <c r="H253" s="27"/>
      <c r="I253" s="25"/>
      <c r="J253" s="16"/>
    </row>
    <row r="254" spans="1:10" s="3" customFormat="1" ht="25.5">
      <c r="A254" s="39" t="s">
        <v>593</v>
      </c>
      <c r="B254" s="9" t="s">
        <v>28</v>
      </c>
      <c r="C254" s="9" t="s">
        <v>594</v>
      </c>
      <c r="D254" s="13" t="s">
        <v>595</v>
      </c>
      <c r="E254" s="10" t="s">
        <v>63</v>
      </c>
      <c r="F254" s="7">
        <v>1</v>
      </c>
      <c r="G254" s="11"/>
      <c r="H254" s="14" t="s">
        <v>1</v>
      </c>
      <c r="I254" s="7">
        <f>(G254*$J$8)+G254</f>
        <v>0</v>
      </c>
      <c r="J254" s="8"/>
    </row>
    <row r="255" spans="1:10" s="3" customFormat="1" ht="25.5">
      <c r="A255" s="39" t="s">
        <v>596</v>
      </c>
      <c r="B255" s="9" t="s">
        <v>28</v>
      </c>
      <c r="C255" s="9" t="s">
        <v>597</v>
      </c>
      <c r="D255" s="13" t="s">
        <v>598</v>
      </c>
      <c r="E255" s="10" t="s">
        <v>63</v>
      </c>
      <c r="F255" s="7">
        <v>12</v>
      </c>
      <c r="G255" s="11"/>
      <c r="H255" s="14" t="s">
        <v>0</v>
      </c>
      <c r="I255" s="7">
        <f t="shared" ref="I255:I260" si="19">(G255*$I$8)+G255</f>
        <v>0</v>
      </c>
      <c r="J255" s="8"/>
    </row>
    <row r="256" spans="1:10" s="3" customFormat="1" ht="25.5">
      <c r="A256" s="39" t="s">
        <v>599</v>
      </c>
      <c r="B256" s="9" t="s">
        <v>28</v>
      </c>
      <c r="C256" s="9" t="s">
        <v>600</v>
      </c>
      <c r="D256" s="13" t="s">
        <v>601</v>
      </c>
      <c r="E256" s="10" t="s">
        <v>35</v>
      </c>
      <c r="F256" s="7">
        <v>1.76</v>
      </c>
      <c r="G256" s="11"/>
      <c r="H256" s="14" t="s">
        <v>0</v>
      </c>
      <c r="I256" s="7">
        <f t="shared" si="19"/>
        <v>0</v>
      </c>
      <c r="J256" s="8"/>
    </row>
    <row r="257" spans="1:10" s="3" customFormat="1" ht="51">
      <c r="A257" s="39" t="s">
        <v>602</v>
      </c>
      <c r="B257" s="9" t="s">
        <v>138</v>
      </c>
      <c r="C257" s="9" t="s">
        <v>603</v>
      </c>
      <c r="D257" s="13" t="s">
        <v>604</v>
      </c>
      <c r="E257" s="10" t="s">
        <v>112</v>
      </c>
      <c r="F257" s="7">
        <v>389.24</v>
      </c>
      <c r="G257" s="11"/>
      <c r="H257" s="14" t="s">
        <v>0</v>
      </c>
      <c r="I257" s="7">
        <f t="shared" si="19"/>
        <v>0</v>
      </c>
      <c r="J257" s="8"/>
    </row>
    <row r="258" spans="1:10" s="3" customFormat="1" ht="25.5">
      <c r="A258" s="39" t="s">
        <v>605</v>
      </c>
      <c r="B258" s="9" t="s">
        <v>28</v>
      </c>
      <c r="C258" s="9" t="s">
        <v>606</v>
      </c>
      <c r="D258" s="13" t="s">
        <v>607</v>
      </c>
      <c r="E258" s="10" t="s">
        <v>85</v>
      </c>
      <c r="F258" s="7">
        <v>50</v>
      </c>
      <c r="G258" s="11"/>
      <c r="H258" s="14" t="s">
        <v>0</v>
      </c>
      <c r="I258" s="7">
        <f t="shared" si="19"/>
        <v>0</v>
      </c>
      <c r="J258" s="8"/>
    </row>
    <row r="259" spans="1:10" s="3" customFormat="1" ht="38.25">
      <c r="A259" s="39" t="s">
        <v>608</v>
      </c>
      <c r="B259" s="9" t="s">
        <v>138</v>
      </c>
      <c r="C259" s="9" t="s">
        <v>609</v>
      </c>
      <c r="D259" s="13" t="s">
        <v>610</v>
      </c>
      <c r="E259" s="10" t="s">
        <v>85</v>
      </c>
      <c r="F259" s="7">
        <v>15</v>
      </c>
      <c r="G259" s="11"/>
      <c r="H259" s="14" t="s">
        <v>0</v>
      </c>
      <c r="I259" s="7">
        <f t="shared" si="19"/>
        <v>0</v>
      </c>
      <c r="J259" s="8"/>
    </row>
    <row r="260" spans="1:10" s="3" customFormat="1" ht="25.5">
      <c r="A260" s="39" t="s">
        <v>611</v>
      </c>
      <c r="B260" s="9" t="s">
        <v>28</v>
      </c>
      <c r="C260" s="9" t="s">
        <v>612</v>
      </c>
      <c r="D260" s="13" t="s">
        <v>613</v>
      </c>
      <c r="E260" s="10" t="s">
        <v>63</v>
      </c>
      <c r="F260" s="7">
        <v>1</v>
      </c>
      <c r="G260" s="11"/>
      <c r="H260" s="14" t="s">
        <v>0</v>
      </c>
      <c r="I260" s="7">
        <f t="shared" si="19"/>
        <v>0</v>
      </c>
      <c r="J260" s="8"/>
    </row>
    <row r="261" spans="1:10" s="3" customFormat="1" ht="26.25" customHeight="1">
      <c r="A261" s="57" t="s">
        <v>614</v>
      </c>
      <c r="B261" s="58"/>
      <c r="C261" s="58"/>
      <c r="D261" s="15" t="s">
        <v>615</v>
      </c>
      <c r="E261" s="24"/>
      <c r="F261" s="25"/>
      <c r="G261" s="26"/>
      <c r="H261" s="27"/>
      <c r="I261" s="25"/>
      <c r="J261" s="16"/>
    </row>
    <row r="262" spans="1:10" s="3" customFormat="1" ht="51">
      <c r="A262" s="39" t="s">
        <v>616</v>
      </c>
      <c r="B262" s="9" t="s">
        <v>18</v>
      </c>
      <c r="C262" s="9" t="s">
        <v>617</v>
      </c>
      <c r="D262" s="13" t="s">
        <v>618</v>
      </c>
      <c r="E262" s="10" t="s">
        <v>85</v>
      </c>
      <c r="F262" s="7">
        <v>270</v>
      </c>
      <c r="G262" s="11"/>
      <c r="H262" s="14" t="s">
        <v>0</v>
      </c>
      <c r="I262" s="7">
        <f t="shared" ref="I262:I267" si="20">(G262*$I$8)+G262</f>
        <v>0</v>
      </c>
      <c r="J262" s="8"/>
    </row>
    <row r="263" spans="1:10" s="3" customFormat="1" ht="51">
      <c r="A263" s="39" t="s">
        <v>619</v>
      </c>
      <c r="B263" s="9" t="s">
        <v>18</v>
      </c>
      <c r="C263" s="9" t="s">
        <v>620</v>
      </c>
      <c r="D263" s="13" t="s">
        <v>621</v>
      </c>
      <c r="E263" s="10" t="s">
        <v>85</v>
      </c>
      <c r="F263" s="7">
        <v>140</v>
      </c>
      <c r="G263" s="11"/>
      <c r="H263" s="14" t="s">
        <v>0</v>
      </c>
      <c r="I263" s="7">
        <f t="shared" si="20"/>
        <v>0</v>
      </c>
      <c r="J263" s="8"/>
    </row>
    <row r="264" spans="1:10" s="3" customFormat="1" ht="25.5">
      <c r="A264" s="39" t="s">
        <v>622</v>
      </c>
      <c r="B264" s="9" t="s">
        <v>18</v>
      </c>
      <c r="C264" s="9" t="s">
        <v>623</v>
      </c>
      <c r="D264" s="13" t="s">
        <v>624</v>
      </c>
      <c r="E264" s="10" t="s">
        <v>63</v>
      </c>
      <c r="F264" s="7">
        <v>9</v>
      </c>
      <c r="G264" s="11"/>
      <c r="H264" s="14" t="s">
        <v>0</v>
      </c>
      <c r="I264" s="7">
        <f t="shared" si="20"/>
        <v>0</v>
      </c>
      <c r="J264" s="8"/>
    </row>
    <row r="265" spans="1:10" s="3" customFormat="1" ht="25.5">
      <c r="A265" s="39" t="s">
        <v>625</v>
      </c>
      <c r="B265" s="9" t="s">
        <v>18</v>
      </c>
      <c r="C265" s="9" t="s">
        <v>626</v>
      </c>
      <c r="D265" s="13" t="s">
        <v>627</v>
      </c>
      <c r="E265" s="10" t="s">
        <v>63</v>
      </c>
      <c r="F265" s="7">
        <v>6</v>
      </c>
      <c r="G265" s="11"/>
      <c r="H265" s="14" t="s">
        <v>0</v>
      </c>
      <c r="I265" s="7">
        <f t="shared" si="20"/>
        <v>0</v>
      </c>
      <c r="J265" s="8"/>
    </row>
    <row r="266" spans="1:10" s="3" customFormat="1" ht="38.25">
      <c r="A266" s="39" t="s">
        <v>628</v>
      </c>
      <c r="B266" s="9" t="s">
        <v>629</v>
      </c>
      <c r="C266" s="9" t="s">
        <v>630</v>
      </c>
      <c r="D266" s="13" t="s">
        <v>631</v>
      </c>
      <c r="E266" s="10" t="s">
        <v>632</v>
      </c>
      <c r="F266" s="7">
        <v>21</v>
      </c>
      <c r="G266" s="11"/>
      <c r="H266" s="14" t="s">
        <v>0</v>
      </c>
      <c r="I266" s="7">
        <f t="shared" si="20"/>
        <v>0</v>
      </c>
      <c r="J266" s="8"/>
    </row>
    <row r="267" spans="1:10" s="3" customFormat="1" ht="25.5">
      <c r="A267" s="39" t="s">
        <v>633</v>
      </c>
      <c r="B267" s="9" t="s">
        <v>28</v>
      </c>
      <c r="C267" s="9" t="s">
        <v>634</v>
      </c>
      <c r="D267" s="13" t="s">
        <v>635</v>
      </c>
      <c r="E267" s="10" t="s">
        <v>63</v>
      </c>
      <c r="F267" s="7">
        <v>1</v>
      </c>
      <c r="G267" s="11"/>
      <c r="H267" s="14" t="s">
        <v>0</v>
      </c>
      <c r="I267" s="7">
        <f t="shared" si="20"/>
        <v>0</v>
      </c>
      <c r="J267" s="8"/>
    </row>
    <row r="268" spans="1:10" s="3" customFormat="1" ht="27" customHeight="1">
      <c r="A268" s="57" t="s">
        <v>636</v>
      </c>
      <c r="B268" s="58"/>
      <c r="C268" s="58"/>
      <c r="D268" s="15" t="s">
        <v>637</v>
      </c>
      <c r="E268" s="24"/>
      <c r="F268" s="25"/>
      <c r="G268" s="26"/>
      <c r="H268" s="27"/>
      <c r="I268" s="25"/>
      <c r="J268" s="16"/>
    </row>
    <row r="269" spans="1:10" s="3" customFormat="1" ht="25.5">
      <c r="A269" s="39" t="s">
        <v>638</v>
      </c>
      <c r="B269" s="9" t="s">
        <v>28</v>
      </c>
      <c r="C269" s="9" t="s">
        <v>639</v>
      </c>
      <c r="D269" s="13" t="s">
        <v>640</v>
      </c>
      <c r="E269" s="10" t="s">
        <v>35</v>
      </c>
      <c r="F269" s="7">
        <v>459.59</v>
      </c>
      <c r="G269" s="11"/>
      <c r="H269" s="14" t="s">
        <v>0</v>
      </c>
      <c r="I269" s="7">
        <f>(G269*$I$8)+G269</f>
        <v>0</v>
      </c>
      <c r="J269" s="8"/>
    </row>
    <row r="270" spans="1:10" s="3" customFormat="1">
      <c r="A270" s="40"/>
      <c r="B270" s="1"/>
      <c r="C270" s="1"/>
      <c r="D270" s="56"/>
      <c r="E270" s="1"/>
      <c r="F270" s="1"/>
      <c r="G270" s="1"/>
      <c r="H270" s="1"/>
      <c r="I270" s="1"/>
      <c r="J270" s="2"/>
    </row>
    <row r="271" spans="1:10" s="3" customFormat="1">
      <c r="A271" s="41"/>
      <c r="B271" s="6"/>
      <c r="C271" s="6"/>
      <c r="D271" s="65"/>
      <c r="E271" s="6"/>
      <c r="F271" s="6"/>
      <c r="G271" s="6"/>
      <c r="H271" s="6"/>
      <c r="I271" s="6"/>
      <c r="J271" s="6"/>
    </row>
    <row r="272" spans="1:10" s="3" customFormat="1">
      <c r="A272" s="42"/>
      <c r="D272" s="42"/>
    </row>
  </sheetData>
  <mergeCells count="5">
    <mergeCell ref="D3:I4"/>
    <mergeCell ref="E8:F8"/>
    <mergeCell ref="E7:F7"/>
    <mergeCell ref="G7:H7"/>
    <mergeCell ref="G8:H8"/>
  </mergeCells>
  <printOptions horizontalCentered="1"/>
  <pageMargins left="0.19685039370078741" right="0.19685039370078741" top="0.78740157480314965" bottom="0.98425196850393704" header="0.31496062992125984" footer="0.39370078740157483"/>
  <pageSetup paperSize="9" scale="90" orientation="landscape" verticalDpi="0" r:id="rId1"/>
  <headerFooter>
    <oddFooter>&amp;C&amp;P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8"/>
  <sheetViews>
    <sheetView workbookViewId="0">
      <selection activeCell="J56" sqref="A1:J56"/>
    </sheetView>
  </sheetViews>
  <sheetFormatPr defaultRowHeight="15"/>
  <cols>
    <col min="1" max="1" width="6.140625" style="71" customWidth="1"/>
    <col min="2" max="2" width="35.42578125" style="71" customWidth="1"/>
    <col min="3" max="3" width="11.85546875" style="71" customWidth="1"/>
    <col min="4" max="10" width="12.7109375" style="71" customWidth="1"/>
    <col min="11" max="16384" width="9.140625" style="71"/>
  </cols>
  <sheetData>
    <row r="1" spans="1:10">
      <c r="A1" s="69"/>
      <c r="B1" s="70"/>
      <c r="C1" s="70"/>
      <c r="D1" s="69"/>
      <c r="E1" s="70"/>
      <c r="F1" s="70"/>
      <c r="G1" s="70"/>
      <c r="H1" s="70"/>
      <c r="I1" s="70"/>
      <c r="J1" s="70"/>
    </row>
    <row r="2" spans="1:10" ht="20.25">
      <c r="A2" s="69"/>
      <c r="B2" s="70"/>
      <c r="C2" s="66" t="s">
        <v>2</v>
      </c>
      <c r="D2" s="67"/>
      <c r="E2" s="67"/>
      <c r="F2" s="67"/>
      <c r="G2" s="67"/>
      <c r="H2" s="67"/>
      <c r="I2" s="70"/>
      <c r="J2" s="70"/>
    </row>
    <row r="3" spans="1:10" ht="15" customHeight="1">
      <c r="A3" s="69"/>
      <c r="B3" s="70"/>
      <c r="C3" s="67"/>
      <c r="D3" s="67"/>
      <c r="E3" s="67"/>
      <c r="F3" s="67"/>
      <c r="G3" s="67"/>
      <c r="H3" s="67"/>
      <c r="J3" s="70"/>
    </row>
    <row r="4" spans="1:10" ht="15" customHeight="1">
      <c r="A4" s="69"/>
      <c r="B4" s="70"/>
      <c r="C4" s="69"/>
      <c r="D4" s="70"/>
      <c r="E4" s="70"/>
      <c r="F4" s="70"/>
      <c r="G4" s="70"/>
      <c r="H4" s="70"/>
      <c r="J4" s="70"/>
    </row>
    <row r="5" spans="1:10">
      <c r="A5" s="69"/>
      <c r="B5" s="70"/>
      <c r="C5" s="69"/>
      <c r="D5" s="70"/>
      <c r="E5" s="70"/>
      <c r="F5" s="70"/>
      <c r="G5" s="70"/>
      <c r="H5" s="70"/>
      <c r="J5" s="70"/>
    </row>
    <row r="6" spans="1:10">
      <c r="A6" s="72"/>
      <c r="B6" s="73"/>
      <c r="C6" s="74" t="s">
        <v>660</v>
      </c>
      <c r="D6" s="75"/>
      <c r="E6" s="75"/>
      <c r="F6" s="75"/>
      <c r="G6" s="75"/>
      <c r="H6" s="111" t="s">
        <v>653</v>
      </c>
      <c r="I6" s="111"/>
      <c r="J6" s="77" t="s">
        <v>642</v>
      </c>
    </row>
    <row r="7" spans="1:10" ht="15" customHeight="1">
      <c r="A7" s="72"/>
      <c r="B7" s="73"/>
      <c r="C7" s="98" t="s">
        <v>6</v>
      </c>
      <c r="D7" s="75"/>
      <c r="E7" s="75"/>
      <c r="F7" s="75"/>
      <c r="G7" s="75"/>
      <c r="H7" s="76"/>
      <c r="I7" s="77"/>
      <c r="J7" s="77"/>
    </row>
    <row r="8" spans="1:10">
      <c r="A8" s="72"/>
      <c r="B8" s="73"/>
      <c r="C8" s="73"/>
      <c r="D8" s="75"/>
      <c r="E8" s="75"/>
      <c r="F8" s="75"/>
      <c r="G8" s="75"/>
      <c r="H8" s="75"/>
      <c r="I8" s="74" t="s">
        <v>654</v>
      </c>
      <c r="J8" s="78" t="s">
        <v>643</v>
      </c>
    </row>
    <row r="9" spans="1:10">
      <c r="A9" s="75"/>
      <c r="B9" s="75"/>
      <c r="C9" s="75"/>
      <c r="D9" s="75"/>
      <c r="E9" s="75"/>
      <c r="F9" s="75"/>
      <c r="G9" s="75"/>
      <c r="H9" s="75"/>
      <c r="I9" s="75"/>
      <c r="J9" s="75"/>
    </row>
    <row r="10" spans="1:10" s="81" customFormat="1" ht="15" customHeight="1">
      <c r="A10" s="33" t="s">
        <v>9</v>
      </c>
      <c r="B10" s="33" t="s">
        <v>12</v>
      </c>
      <c r="C10" s="33" t="s">
        <v>645</v>
      </c>
      <c r="D10" s="33" t="s">
        <v>646</v>
      </c>
      <c r="E10" s="33" t="s">
        <v>647</v>
      </c>
      <c r="F10" s="33" t="s">
        <v>648</v>
      </c>
      <c r="G10" s="33" t="s">
        <v>649</v>
      </c>
      <c r="H10" s="33" t="s">
        <v>650</v>
      </c>
      <c r="I10" s="33" t="s">
        <v>651</v>
      </c>
      <c r="J10" s="33" t="s">
        <v>652</v>
      </c>
    </row>
    <row r="11" spans="1:10">
      <c r="A11" s="104">
        <v>1</v>
      </c>
      <c r="B11" s="82" t="s">
        <v>21</v>
      </c>
      <c r="C11" s="99">
        <v>14393.73</v>
      </c>
      <c r="D11" s="88">
        <f>C11/$C$41</f>
        <v>1.4424468976122186E-2</v>
      </c>
      <c r="E11" s="83">
        <v>1</v>
      </c>
      <c r="F11" s="83"/>
      <c r="G11" s="83"/>
      <c r="H11" s="83"/>
      <c r="I11" s="83"/>
      <c r="J11" s="83"/>
    </row>
    <row r="12" spans="1:10">
      <c r="A12" s="105"/>
      <c r="B12" s="93"/>
      <c r="C12" s="92"/>
      <c r="D12" s="84"/>
      <c r="E12" s="92">
        <v>14393.73</v>
      </c>
      <c r="F12" s="84"/>
      <c r="G12" s="84"/>
      <c r="H12" s="84"/>
      <c r="I12" s="84"/>
      <c r="J12" s="84"/>
    </row>
    <row r="13" spans="1:10">
      <c r="A13" s="104">
        <v>2</v>
      </c>
      <c r="B13" s="82" t="s">
        <v>44</v>
      </c>
      <c r="C13" s="99">
        <v>30701.05</v>
      </c>
      <c r="D13" s="88">
        <f>C13/$C$41</f>
        <v>3.0766614578665575E-2</v>
      </c>
      <c r="E13" s="83">
        <v>0.75</v>
      </c>
      <c r="F13" s="83">
        <v>0.25</v>
      </c>
      <c r="G13" s="83"/>
      <c r="H13" s="83"/>
      <c r="I13" s="83"/>
      <c r="J13" s="83"/>
    </row>
    <row r="14" spans="1:10">
      <c r="A14" s="105"/>
      <c r="B14" s="93"/>
      <c r="C14" s="92"/>
      <c r="D14" s="84"/>
      <c r="E14" s="92">
        <v>23025.787499999999</v>
      </c>
      <c r="F14" s="92">
        <v>7675.2624999999998</v>
      </c>
      <c r="G14" s="84"/>
      <c r="H14" s="84"/>
      <c r="I14" s="84"/>
      <c r="J14" s="84"/>
    </row>
    <row r="15" spans="1:10">
      <c r="A15" s="104">
        <v>3</v>
      </c>
      <c r="B15" s="82" t="s">
        <v>96</v>
      </c>
      <c r="C15" s="99">
        <v>38898.26</v>
      </c>
      <c r="D15" s="88">
        <f>C15/$C$41</f>
        <v>3.8981330384489261E-2</v>
      </c>
      <c r="E15" s="83"/>
      <c r="F15" s="83"/>
      <c r="G15" s="83">
        <v>1</v>
      </c>
      <c r="H15" s="83"/>
      <c r="I15" s="83"/>
      <c r="J15" s="83"/>
    </row>
    <row r="16" spans="1:10">
      <c r="A16" s="105"/>
      <c r="B16" s="93"/>
      <c r="C16" s="92"/>
      <c r="D16" s="84"/>
      <c r="E16" s="84"/>
      <c r="F16" s="84"/>
      <c r="G16" s="92">
        <v>38898.26</v>
      </c>
      <c r="H16" s="84"/>
      <c r="I16" s="84"/>
      <c r="J16" s="84"/>
    </row>
    <row r="17" spans="1:10">
      <c r="A17" s="104">
        <v>4</v>
      </c>
      <c r="B17" s="82" t="s">
        <v>124</v>
      </c>
      <c r="C17" s="99">
        <v>24720.89</v>
      </c>
      <c r="D17" s="88">
        <f>C17/$C$41</f>
        <v>2.4773683462669453E-2</v>
      </c>
      <c r="E17" s="83"/>
      <c r="F17" s="83"/>
      <c r="G17" s="83">
        <v>1</v>
      </c>
      <c r="H17" s="83"/>
      <c r="I17" s="83"/>
      <c r="J17" s="83"/>
    </row>
    <row r="18" spans="1:10">
      <c r="A18" s="105"/>
      <c r="B18" s="93"/>
      <c r="C18" s="92"/>
      <c r="D18" s="84"/>
      <c r="E18" s="84"/>
      <c r="F18" s="84"/>
      <c r="G18" s="92">
        <v>24720.89</v>
      </c>
      <c r="H18" s="84"/>
      <c r="I18" s="84"/>
      <c r="J18" s="84"/>
    </row>
    <row r="19" spans="1:10">
      <c r="A19" s="104">
        <v>5</v>
      </c>
      <c r="B19" s="82" t="s">
        <v>142</v>
      </c>
      <c r="C19" s="99">
        <v>25699.45</v>
      </c>
      <c r="D19" s="88">
        <f>C19/$C$41</f>
        <v>2.5754333256800242E-2</v>
      </c>
      <c r="E19" s="83"/>
      <c r="F19" s="83"/>
      <c r="G19" s="83">
        <v>0.5</v>
      </c>
      <c r="H19" s="83">
        <v>0.5</v>
      </c>
      <c r="I19" s="83"/>
      <c r="J19" s="83"/>
    </row>
    <row r="20" spans="1:10">
      <c r="A20" s="105"/>
      <c r="B20" s="93"/>
      <c r="C20" s="92"/>
      <c r="D20" s="84"/>
      <c r="E20" s="84"/>
      <c r="F20" s="84"/>
      <c r="G20" s="92">
        <v>12849.725</v>
      </c>
      <c r="H20" s="92">
        <v>12849.725</v>
      </c>
      <c r="I20" s="84"/>
      <c r="J20" s="84"/>
    </row>
    <row r="21" spans="1:10">
      <c r="A21" s="104">
        <v>6</v>
      </c>
      <c r="B21" s="82" t="s">
        <v>153</v>
      </c>
      <c r="C21" s="99">
        <v>25057.4</v>
      </c>
      <c r="D21" s="88">
        <f>C21/$C$41</f>
        <v>2.5110912107027442E-2</v>
      </c>
      <c r="E21" s="83"/>
      <c r="F21" s="83"/>
      <c r="G21" s="83"/>
      <c r="H21" s="83"/>
      <c r="I21" s="83">
        <v>0.5</v>
      </c>
      <c r="J21" s="83">
        <v>0.5</v>
      </c>
    </row>
    <row r="22" spans="1:10">
      <c r="A22" s="105"/>
      <c r="B22" s="93"/>
      <c r="C22" s="92"/>
      <c r="D22" s="84"/>
      <c r="E22" s="84"/>
      <c r="F22" s="84"/>
      <c r="G22" s="84"/>
      <c r="H22" s="84"/>
      <c r="I22" s="92">
        <v>12528.7</v>
      </c>
      <c r="J22" s="92">
        <v>12528.7</v>
      </c>
    </row>
    <row r="23" spans="1:10">
      <c r="A23" s="104">
        <v>7</v>
      </c>
      <c r="B23" s="82" t="s">
        <v>161</v>
      </c>
      <c r="C23" s="99">
        <v>26815.17</v>
      </c>
      <c r="D23" s="88">
        <f>C23/$C$41</f>
        <v>2.6872435967219221E-2</v>
      </c>
      <c r="E23" s="83"/>
      <c r="F23" s="83"/>
      <c r="G23" s="83"/>
      <c r="H23" s="83"/>
      <c r="I23" s="83">
        <v>0.5</v>
      </c>
      <c r="J23" s="83">
        <v>0.5</v>
      </c>
    </row>
    <row r="24" spans="1:10">
      <c r="A24" s="105"/>
      <c r="B24" s="93"/>
      <c r="C24" s="92"/>
      <c r="D24" s="84"/>
      <c r="E24" s="84"/>
      <c r="F24" s="84"/>
      <c r="G24" s="84"/>
      <c r="H24" s="84"/>
      <c r="I24" s="92">
        <v>13407.584999999999</v>
      </c>
      <c r="J24" s="92">
        <v>13407.584999999999</v>
      </c>
    </row>
    <row r="25" spans="1:10">
      <c r="A25" s="104">
        <v>8</v>
      </c>
      <c r="B25" s="82" t="s">
        <v>178</v>
      </c>
      <c r="C25" s="99">
        <v>15426.36</v>
      </c>
      <c r="D25" s="88">
        <f>C25/$C$41</f>
        <v>1.5459304241116948E-2</v>
      </c>
      <c r="E25" s="83"/>
      <c r="F25" s="83"/>
      <c r="G25" s="83"/>
      <c r="H25" s="83"/>
      <c r="I25" s="83">
        <v>1</v>
      </c>
      <c r="J25" s="83">
        <v>0</v>
      </c>
    </row>
    <row r="26" spans="1:10">
      <c r="A26" s="105"/>
      <c r="B26" s="93"/>
      <c r="C26" s="92"/>
      <c r="D26" s="84"/>
      <c r="E26" s="84"/>
      <c r="F26" s="84"/>
      <c r="G26" s="84"/>
      <c r="H26" s="84"/>
      <c r="I26" s="92">
        <v>15426.36</v>
      </c>
      <c r="J26" s="84"/>
    </row>
    <row r="27" spans="1:10">
      <c r="A27" s="104">
        <v>9</v>
      </c>
      <c r="B27" s="82" t="s">
        <v>186</v>
      </c>
      <c r="C27" s="99">
        <v>124055.61</v>
      </c>
      <c r="D27" s="88">
        <f>C27/$C$41</f>
        <v>0.12432054080206544</v>
      </c>
      <c r="E27" s="83"/>
      <c r="F27" s="83"/>
      <c r="G27" s="83"/>
      <c r="H27" s="83"/>
      <c r="I27" s="83">
        <v>0.5</v>
      </c>
      <c r="J27" s="83">
        <v>0.5</v>
      </c>
    </row>
    <row r="28" spans="1:10">
      <c r="A28" s="105"/>
      <c r="B28" s="93"/>
      <c r="C28" s="92"/>
      <c r="D28" s="84"/>
      <c r="E28" s="84"/>
      <c r="F28" s="84"/>
      <c r="G28" s="84"/>
      <c r="H28" s="84"/>
      <c r="I28" s="92">
        <v>62027.805</v>
      </c>
      <c r="J28" s="92">
        <v>62027.805</v>
      </c>
    </row>
    <row r="29" spans="1:10">
      <c r="A29" s="104">
        <v>10</v>
      </c>
      <c r="B29" s="82" t="s">
        <v>200</v>
      </c>
      <c r="C29" s="99">
        <v>12493.31</v>
      </c>
      <c r="D29" s="88">
        <f>C29/$C$41</f>
        <v>1.2519990475302584E-2</v>
      </c>
      <c r="E29" s="83"/>
      <c r="F29" s="83"/>
      <c r="G29" s="83"/>
      <c r="H29" s="83"/>
      <c r="I29" s="83">
        <v>0.5</v>
      </c>
      <c r="J29" s="83">
        <v>0.5</v>
      </c>
    </row>
    <row r="30" spans="1:10">
      <c r="A30" s="105"/>
      <c r="B30" s="93"/>
      <c r="C30" s="92"/>
      <c r="D30" s="84"/>
      <c r="E30" s="84"/>
      <c r="F30" s="84"/>
      <c r="G30" s="84"/>
      <c r="H30" s="84"/>
      <c r="I30" s="92">
        <v>6246.6549999999997</v>
      </c>
      <c r="J30" s="92">
        <v>6246.6549999999997</v>
      </c>
    </row>
    <row r="31" spans="1:10">
      <c r="A31" s="104">
        <v>11</v>
      </c>
      <c r="B31" s="82" t="s">
        <v>208</v>
      </c>
      <c r="C31" s="99">
        <v>8525.27</v>
      </c>
      <c r="D31" s="88">
        <f>C31/$C$41</f>
        <v>8.5434764045223301E-3</v>
      </c>
      <c r="E31" s="83"/>
      <c r="F31" s="83"/>
      <c r="G31" s="83">
        <v>0.5</v>
      </c>
      <c r="H31" s="83">
        <v>0.5</v>
      </c>
      <c r="I31" s="83"/>
      <c r="J31" s="83"/>
    </row>
    <row r="32" spans="1:10">
      <c r="A32" s="105"/>
      <c r="B32" s="93"/>
      <c r="C32" s="92"/>
      <c r="D32" s="84"/>
      <c r="E32" s="84"/>
      <c r="F32" s="84"/>
      <c r="G32" s="92">
        <v>4262.6350000000002</v>
      </c>
      <c r="H32" s="92">
        <v>4262.6350000000002</v>
      </c>
      <c r="I32" s="84"/>
      <c r="J32" s="84"/>
    </row>
    <row r="33" spans="1:10">
      <c r="A33" s="104">
        <v>12</v>
      </c>
      <c r="B33" s="82" t="s">
        <v>247</v>
      </c>
      <c r="C33" s="99">
        <v>518107.74</v>
      </c>
      <c r="D33" s="88">
        <f>C33/$C$41</f>
        <v>0.51921420103883975</v>
      </c>
      <c r="E33" s="83">
        <v>0.15</v>
      </c>
      <c r="F33" s="83">
        <v>0.25</v>
      </c>
      <c r="G33" s="83">
        <v>0.15</v>
      </c>
      <c r="H33" s="83">
        <v>0.25</v>
      </c>
      <c r="I33" s="83">
        <v>0.1</v>
      </c>
      <c r="J33" s="83">
        <v>0.1</v>
      </c>
    </row>
    <row r="34" spans="1:10">
      <c r="A34" s="105"/>
      <c r="B34" s="93"/>
      <c r="C34" s="92"/>
      <c r="D34" s="84"/>
      <c r="E34" s="92">
        <v>77716.160999999993</v>
      </c>
      <c r="F34" s="92">
        <v>129526.935</v>
      </c>
      <c r="G34" s="92">
        <v>77716.160999999993</v>
      </c>
      <c r="H34" s="92">
        <v>129526.935</v>
      </c>
      <c r="I34" s="92">
        <v>51810.774000000005</v>
      </c>
      <c r="J34" s="92">
        <v>51810.774000000005</v>
      </c>
    </row>
    <row r="35" spans="1:10">
      <c r="A35" s="104">
        <v>13</v>
      </c>
      <c r="B35" s="82" t="s">
        <v>592</v>
      </c>
      <c r="C35" s="99">
        <v>47951.58</v>
      </c>
      <c r="D35" s="88">
        <f>C35/$C$41</f>
        <v>4.8053984482551854E-2</v>
      </c>
      <c r="E35" s="83">
        <v>0.1</v>
      </c>
      <c r="F35" s="83">
        <v>0.18</v>
      </c>
      <c r="G35" s="83">
        <v>0.18</v>
      </c>
      <c r="H35" s="83">
        <v>0.18</v>
      </c>
      <c r="I35" s="83">
        <v>0.18</v>
      </c>
      <c r="J35" s="83">
        <v>0.18</v>
      </c>
    </row>
    <row r="36" spans="1:10">
      <c r="A36" s="105"/>
      <c r="B36" s="93"/>
      <c r="C36" s="92"/>
      <c r="D36" s="84"/>
      <c r="E36" s="92">
        <v>4795.1580000000004</v>
      </c>
      <c r="F36" s="92">
        <v>8631.2844000000005</v>
      </c>
      <c r="G36" s="92">
        <v>8631.2844000000005</v>
      </c>
      <c r="H36" s="92">
        <v>8631.2844000000005</v>
      </c>
      <c r="I36" s="92">
        <v>8631.2844000000005</v>
      </c>
      <c r="J36" s="92">
        <v>8631.2844000000005</v>
      </c>
    </row>
    <row r="37" spans="1:10">
      <c r="A37" s="104">
        <v>14</v>
      </c>
      <c r="B37" s="82" t="s">
        <v>615</v>
      </c>
      <c r="C37" s="99">
        <v>79122.009999999995</v>
      </c>
      <c r="D37" s="88">
        <f>C37/$C$41</f>
        <v>7.9290981460221177E-2</v>
      </c>
      <c r="E37" s="83">
        <v>0.1</v>
      </c>
      <c r="F37" s="83">
        <v>0.2</v>
      </c>
      <c r="G37" s="83">
        <v>0.2</v>
      </c>
      <c r="H37" s="83">
        <v>0.2</v>
      </c>
      <c r="I37" s="83">
        <v>0.2</v>
      </c>
      <c r="J37" s="83">
        <v>0.1</v>
      </c>
    </row>
    <row r="38" spans="1:10">
      <c r="A38" s="105"/>
      <c r="B38" s="93"/>
      <c r="C38" s="92"/>
      <c r="D38" s="84"/>
      <c r="E38" s="92">
        <v>7912.201</v>
      </c>
      <c r="F38" s="92">
        <v>15824.402</v>
      </c>
      <c r="G38" s="92">
        <v>15824.402</v>
      </c>
      <c r="H38" s="92">
        <v>15824.402</v>
      </c>
      <c r="I38" s="92">
        <v>15824.402</v>
      </c>
      <c r="J38" s="92">
        <v>7912.201</v>
      </c>
    </row>
    <row r="39" spans="1:10">
      <c r="A39" s="104">
        <v>15</v>
      </c>
      <c r="B39" s="82" t="s">
        <v>637</v>
      </c>
      <c r="C39" s="99">
        <v>5901.14</v>
      </c>
      <c r="D39" s="88">
        <f>C39/$C$41</f>
        <v>5.9137423623865171E-3</v>
      </c>
      <c r="E39" s="83"/>
      <c r="F39" s="83"/>
      <c r="G39" s="83"/>
      <c r="H39" s="83"/>
      <c r="I39" s="83"/>
      <c r="J39" s="83">
        <v>1</v>
      </c>
    </row>
    <row r="40" spans="1:10">
      <c r="A40" s="106"/>
      <c r="B40" s="85"/>
      <c r="C40" s="94"/>
      <c r="D40" s="86"/>
      <c r="E40" s="86"/>
      <c r="F40" s="86"/>
      <c r="G40" s="86"/>
      <c r="H40" s="86"/>
      <c r="I40" s="86"/>
      <c r="J40" s="94">
        <v>5901.14</v>
      </c>
    </row>
    <row r="41" spans="1:10">
      <c r="A41" s="87"/>
      <c r="B41" s="107" t="s">
        <v>655</v>
      </c>
      <c r="C41" s="108">
        <f>SUM(C11:C40)</f>
        <v>997868.97</v>
      </c>
      <c r="D41" s="109">
        <f>SUM(D11:D40)</f>
        <v>0.99999999999999989</v>
      </c>
      <c r="E41" s="95">
        <f t="shared" ref="E41:J41" si="0">E12+E14+E16+E18+E20+E22+E24+E26+E28+E30+E32+E34+E36+E38+E40</f>
        <v>127843.03749999999</v>
      </c>
      <c r="F41" s="95">
        <f t="shared" si="0"/>
        <v>161657.88390000002</v>
      </c>
      <c r="G41" s="95">
        <f t="shared" si="0"/>
        <v>182903.35739999998</v>
      </c>
      <c r="H41" s="95">
        <f t="shared" si="0"/>
        <v>171094.98139999999</v>
      </c>
      <c r="I41" s="95">
        <f t="shared" si="0"/>
        <v>185903.56540000002</v>
      </c>
      <c r="J41" s="95">
        <f t="shared" si="0"/>
        <v>168466.14440000002</v>
      </c>
    </row>
    <row r="42" spans="1:10">
      <c r="A42" s="87"/>
      <c r="B42" s="107"/>
      <c r="C42" s="108"/>
      <c r="D42" s="109"/>
      <c r="E42" s="89">
        <f t="shared" ref="E42:J42" si="1">E41/$C$41</f>
        <v>0.12811605666022463</v>
      </c>
      <c r="F42" s="89">
        <f t="shared" si="1"/>
        <v>0.16200311740327994</v>
      </c>
      <c r="G42" s="89">
        <f t="shared" si="1"/>
        <v>0.18329396233254952</v>
      </c>
      <c r="H42" s="89">
        <f t="shared" si="1"/>
        <v>0.1714603685892748</v>
      </c>
      <c r="I42" s="89">
        <f t="shared" si="1"/>
        <v>0.18630057751971185</v>
      </c>
      <c r="J42" s="89">
        <f t="shared" si="1"/>
        <v>0.16882591749495932</v>
      </c>
    </row>
    <row r="43" spans="1:10">
      <c r="A43" s="79"/>
      <c r="B43" s="79"/>
      <c r="C43" s="80"/>
      <c r="D43" s="80"/>
      <c r="E43" s="80"/>
      <c r="F43" s="80"/>
      <c r="G43" s="80"/>
      <c r="H43" s="80"/>
      <c r="I43" s="80"/>
      <c r="J43" s="80">
        <v>0</v>
      </c>
    </row>
    <row r="44" spans="1:10" ht="15" customHeight="1">
      <c r="A44" s="79"/>
      <c r="B44" s="79"/>
      <c r="C44" s="112" t="s">
        <v>656</v>
      </c>
      <c r="D44" s="112"/>
      <c r="E44" s="90">
        <v>83993.42</v>
      </c>
      <c r="F44" s="90">
        <v>106209.90999999999</v>
      </c>
      <c r="G44" s="90">
        <v>120168.29000000001</v>
      </c>
      <c r="H44" s="90">
        <v>112410.13</v>
      </c>
      <c r="I44" s="90">
        <v>122139.43000000005</v>
      </c>
      <c r="J44" s="90">
        <v>110682.96999999997</v>
      </c>
    </row>
    <row r="45" spans="1:10">
      <c r="A45" s="79"/>
      <c r="B45" s="79"/>
      <c r="C45" s="110" t="s">
        <v>657</v>
      </c>
      <c r="D45" s="110"/>
      <c r="E45" s="97">
        <v>43849.62</v>
      </c>
      <c r="F45" s="97">
        <v>55447.969999999994</v>
      </c>
      <c r="G45" s="97">
        <v>62735.070000000007</v>
      </c>
      <c r="H45" s="97">
        <v>58684.850000000006</v>
      </c>
      <c r="I45" s="97">
        <v>63764.140000000014</v>
      </c>
      <c r="J45" s="97">
        <v>57783.169999999984</v>
      </c>
    </row>
    <row r="46" spans="1:10">
      <c r="A46" s="79"/>
      <c r="B46" s="79"/>
      <c r="C46" s="113" t="s">
        <v>658</v>
      </c>
      <c r="D46" s="113"/>
      <c r="E46" s="96">
        <f>SUM(E44:E45)</f>
        <v>127843.04000000001</v>
      </c>
      <c r="F46" s="96">
        <f>F44+F45+E46</f>
        <v>289500.92</v>
      </c>
      <c r="G46" s="96">
        <f>G44+G45+F46</f>
        <v>472404.28</v>
      </c>
      <c r="H46" s="96">
        <f>H44+H45+G46</f>
        <v>643499.26</v>
      </c>
      <c r="I46" s="96">
        <f>I44+I45+H46</f>
        <v>829402.83000000007</v>
      </c>
      <c r="J46" s="96">
        <f>J44+J45+I46</f>
        <v>997868.97</v>
      </c>
    </row>
    <row r="47" spans="1:10">
      <c r="A47" s="79"/>
      <c r="B47" s="79"/>
      <c r="C47" s="110" t="s">
        <v>659</v>
      </c>
      <c r="D47" s="110"/>
      <c r="E47" s="91">
        <v>0.12811605916556359</v>
      </c>
      <c r="F47" s="91">
        <v>0.29011917266051473</v>
      </c>
      <c r="G47" s="91">
        <v>0.47341313759861681</v>
      </c>
      <c r="H47" s="91">
        <v>0.6448735047849018</v>
      </c>
      <c r="I47" s="91">
        <v>0.83117408691443728</v>
      </c>
      <c r="J47" s="91">
        <v>1</v>
      </c>
    </row>
    <row r="48" spans="1:10">
      <c r="B48" s="65" t="s">
        <v>644</v>
      </c>
    </row>
  </sheetData>
  <mergeCells count="23">
    <mergeCell ref="C47:D47"/>
    <mergeCell ref="H6:I6"/>
    <mergeCell ref="C44:D44"/>
    <mergeCell ref="C45:D45"/>
    <mergeCell ref="C46:D46"/>
    <mergeCell ref="A39:A40"/>
    <mergeCell ref="B41:B42"/>
    <mergeCell ref="C41:C42"/>
    <mergeCell ref="D41:D42"/>
    <mergeCell ref="A29:A30"/>
    <mergeCell ref="A31:A32"/>
    <mergeCell ref="A33:A34"/>
    <mergeCell ref="A35:A36"/>
    <mergeCell ref="A37:A38"/>
    <mergeCell ref="A21:A22"/>
    <mergeCell ref="A23:A24"/>
    <mergeCell ref="A25:A26"/>
    <mergeCell ref="A27:A28"/>
    <mergeCell ref="A11:A12"/>
    <mergeCell ref="A13:A14"/>
    <mergeCell ref="A15:A16"/>
    <mergeCell ref="A17:A18"/>
    <mergeCell ref="A19:A20"/>
  </mergeCells>
  <printOptions horizontalCentered="1"/>
  <pageMargins left="0.19685039370078741" right="0.19685039370078741" top="0.78740157480314965" bottom="0.78740157480314965" header="0.31496062992125984" footer="0.31496062992125984"/>
  <pageSetup paperSize="9" orientation="landscape" verticalDpi="0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planilha</vt:lpstr>
      <vt:lpstr>cronograma</vt:lpstr>
      <vt:lpstr>cronograma!Area_de_impressao</vt:lpstr>
      <vt:lpstr>planilha!Area_de_impressao</vt:lpstr>
      <vt:lpstr>cronograma!Titulos_de_impressao</vt:lpstr>
      <vt:lpstr>planilha!Titulos_de_impressao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ATPE ARQUITETO</dc:creator>
  <cp:lastModifiedBy>Compras</cp:lastModifiedBy>
  <cp:lastPrinted>2022-09-08T13:39:15Z</cp:lastPrinted>
  <dcterms:created xsi:type="dcterms:W3CDTF">2022-09-06T19:03:16Z</dcterms:created>
  <dcterms:modified xsi:type="dcterms:W3CDTF">2023-04-13T13:07:28Z</dcterms:modified>
</cp:coreProperties>
</file>